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Załącznik nr 1" sheetId="1" r:id="rId1"/>
  </sheets>
  <definedNames/>
  <calcPr fullCalcOnLoad="1"/>
</workbook>
</file>

<file path=xl/sharedStrings.xml><?xml version="1.0" encoding="utf-8"?>
<sst xmlns="http://schemas.openxmlformats.org/spreadsheetml/2006/main" count="66" uniqueCount="43">
  <si>
    <t>Załącznik Nr 1</t>
  </si>
  <si>
    <t>do Zarządzenia Nr 74/2009</t>
  </si>
  <si>
    <t>Wójta Gminy Wydminy</t>
  </si>
  <si>
    <t>z dnia 08 grudnia 2009 roku</t>
  </si>
  <si>
    <t>WYDATKI</t>
  </si>
  <si>
    <t>Dz.</t>
  </si>
  <si>
    <t>Rozdz</t>
  </si>
  <si>
    <t>§</t>
  </si>
  <si>
    <t>Wyszczególnienie</t>
  </si>
  <si>
    <t>Plan wg uchwały</t>
  </si>
  <si>
    <t>Zwiększe-nia</t>
  </si>
  <si>
    <t>Zmniej-szenia</t>
  </si>
  <si>
    <t>Plan po zmianach</t>
  </si>
  <si>
    <t xml:space="preserve">    </t>
  </si>
  <si>
    <t>Oświata i wychowanie</t>
  </si>
  <si>
    <t>Szkoły podstawowe</t>
  </si>
  <si>
    <t>Wydatki osobowe niezaliczone do wynagrodzeń</t>
  </si>
  <si>
    <t>Wynagrodzenia osobowe pracowników</t>
  </si>
  <si>
    <t>Składki na Fundusz Pracy</t>
  </si>
  <si>
    <t>Wynagrodzenia bezosobowe</t>
  </si>
  <si>
    <t>Zakup materiałów i wyposażenia</t>
  </si>
  <si>
    <t>Zakup energii</t>
  </si>
  <si>
    <t>Zakup usług pozostałych</t>
  </si>
  <si>
    <t>Opłaty z tytułu zakupu usług telekomunikacyjnych telefonii stacjonarnej</t>
  </si>
  <si>
    <t>Podróże służbowe krajowe</t>
  </si>
  <si>
    <t>Oddziały przedszkolne w szkołach podstawowych</t>
  </si>
  <si>
    <t>Przedszkola</t>
  </si>
  <si>
    <t>Gimnazja</t>
  </si>
  <si>
    <t>Składki na ubezpieczenia społeczne</t>
  </si>
  <si>
    <t>Dowożenie uczniów do szkół</t>
  </si>
  <si>
    <t>Zespoły obsługi ekonomiczno-administracyjnej szkół</t>
  </si>
  <si>
    <t>Licea ogólnokształcące</t>
  </si>
  <si>
    <t>Dokształcanie i doskonalenie nauczycieli</t>
  </si>
  <si>
    <t>Pomoc społeczna</t>
  </si>
  <si>
    <t>Domy Pomocy społecznej</t>
  </si>
  <si>
    <t>Zakup usług przez jednostki samorządu terytorialnego od innych jednostek samorzadu terytorialnego</t>
  </si>
  <si>
    <t>Zasiłki i pomoc w naturze oraz składki na ubezpieczenia emerytalne      i rentowe</t>
  </si>
  <si>
    <t>Świadczenia społeczne</t>
  </si>
  <si>
    <t>Ośrodki Pomocy Społecznej</t>
  </si>
  <si>
    <t>Usługi opiekuńcze i specjalistycze usługi opiekuńcze</t>
  </si>
  <si>
    <t>Wydatki osobowe niezaliczane do wynagrodzeń</t>
  </si>
  <si>
    <t>Razem:</t>
  </si>
  <si>
    <t xml:space="preserve">  Zmian w planie dokonano ze względu na potrzeby wynikłe podczas realizacji budżetu.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</si>
</sst>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2"/>
    </font>
    <font>
      <sz val="7"/>
      <name val="Arial CE"/>
      <family val="2"/>
    </font>
    <font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wrapText="1"/>
    </xf>
    <xf numFmtId="4" fontId="6" fillId="33" borderId="10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 horizontal="right" wrapText="1"/>
    </xf>
    <xf numFmtId="4" fontId="7" fillId="33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3" fontId="5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/>
    </xf>
    <xf numFmtId="1" fontId="5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left" vertical="center" wrapText="1"/>
    </xf>
    <xf numFmtId="1" fontId="5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 horizontal="left" wrapText="1"/>
    </xf>
    <xf numFmtId="1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 horizontal="left" wrapText="1"/>
    </xf>
    <xf numFmtId="4" fontId="7" fillId="33" borderId="10" xfId="0" applyNumberFormat="1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wrapText="1"/>
    </xf>
    <xf numFmtId="4" fontId="7" fillId="33" borderId="0" xfId="0" applyNumberFormat="1" applyFont="1" applyFill="1" applyBorder="1" applyAlignment="1">
      <alignment horizontal="center"/>
    </xf>
    <xf numFmtId="4" fontId="8" fillId="33" borderId="0" xfId="0" applyNumberFormat="1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 wrapText="1"/>
    </xf>
    <xf numFmtId="4" fontId="5" fillId="33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62"/>
  <sheetViews>
    <sheetView tabSelected="1" zoomScalePageLayoutView="0" workbookViewId="0" topLeftCell="A13">
      <selection activeCell="C66" sqref="C66"/>
    </sheetView>
  </sheetViews>
  <sheetFormatPr defaultColWidth="11.57421875" defaultRowHeight="12.75"/>
  <cols>
    <col min="1" max="1" width="6.28125" style="0" customWidth="1"/>
    <col min="2" max="2" width="7.7109375" style="0" customWidth="1"/>
    <col min="3" max="3" width="6.28125" style="0" customWidth="1"/>
    <col min="4" max="4" width="18.28125" style="0" customWidth="1"/>
    <col min="5" max="5" width="11.57421875" style="0" customWidth="1"/>
    <col min="6" max="6" width="9.00390625" style="0" customWidth="1"/>
    <col min="7" max="7" width="9.8515625" style="0" customWidth="1"/>
  </cols>
  <sheetData>
    <row r="2" spans="5:7" ht="12.75">
      <c r="E2" s="48" t="s">
        <v>0</v>
      </c>
      <c r="F2" s="48"/>
      <c r="G2" s="1"/>
    </row>
    <row r="3" spans="5:7" ht="12.75">
      <c r="E3" s="1" t="s">
        <v>1</v>
      </c>
      <c r="F3" s="1"/>
      <c r="G3" s="1"/>
    </row>
    <row r="4" spans="5:7" ht="12.75">
      <c r="E4" s="1" t="s">
        <v>2</v>
      </c>
      <c r="F4" s="1"/>
      <c r="G4" s="1"/>
    </row>
    <row r="5" spans="1:8" ht="12.75">
      <c r="A5" s="2"/>
      <c r="B5" s="2"/>
      <c r="C5" s="2"/>
      <c r="D5" s="2"/>
      <c r="E5" s="3" t="s">
        <v>3</v>
      </c>
      <c r="F5" s="4"/>
      <c r="G5" s="4"/>
      <c r="H5" s="2"/>
    </row>
    <row r="6" spans="1:8" ht="14.25">
      <c r="A6" s="2"/>
      <c r="B6" s="2"/>
      <c r="C6" s="2"/>
      <c r="D6" s="2"/>
      <c r="E6" s="5"/>
      <c r="F6" s="6"/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5">
      <c r="A8" s="2"/>
      <c r="B8" s="7" t="s">
        <v>4</v>
      </c>
      <c r="C8" s="8"/>
      <c r="D8" s="8"/>
      <c r="E8" s="8"/>
      <c r="F8" s="8"/>
      <c r="G8" s="8"/>
      <c r="H8" s="8"/>
    </row>
    <row r="9" spans="1:8" ht="24">
      <c r="A9" s="9" t="s">
        <v>5</v>
      </c>
      <c r="B9" s="9" t="s">
        <v>6</v>
      </c>
      <c r="C9" s="9" t="s">
        <v>7</v>
      </c>
      <c r="D9" s="9" t="s">
        <v>8</v>
      </c>
      <c r="E9" s="10" t="s">
        <v>9</v>
      </c>
      <c r="F9" s="9" t="s">
        <v>10</v>
      </c>
      <c r="G9" s="9" t="s">
        <v>11</v>
      </c>
      <c r="H9" s="10" t="s">
        <v>12</v>
      </c>
    </row>
    <row r="10" spans="1:8" ht="24">
      <c r="A10" s="11">
        <v>801</v>
      </c>
      <c r="B10" s="12" t="s">
        <v>13</v>
      </c>
      <c r="C10" s="12"/>
      <c r="D10" s="13" t="s">
        <v>14</v>
      </c>
      <c r="E10" s="14">
        <f>E11+E21+E24+E26+E31+E33+E39+E44</f>
        <v>4831809.79</v>
      </c>
      <c r="F10" s="14">
        <f>F11+F21+F24+F26+F31+F33+F39+F44</f>
        <v>14551</v>
      </c>
      <c r="G10" s="14">
        <f>G11+G21+G24+G26+G31+G33+G39+G44</f>
        <v>14551</v>
      </c>
      <c r="H10" s="14">
        <f>H11+H21+H24+H26+H31+H33+H39+H44</f>
        <v>4831809.79</v>
      </c>
    </row>
    <row r="11" spans="1:8" ht="18" customHeight="1">
      <c r="A11" s="12">
        <v>801</v>
      </c>
      <c r="B11" s="12">
        <v>80101</v>
      </c>
      <c r="C11" s="12"/>
      <c r="D11" s="13" t="s">
        <v>15</v>
      </c>
      <c r="E11" s="14">
        <f>SUM(E12:E20)</f>
        <v>3080412.79</v>
      </c>
      <c r="F11" s="14">
        <f>SUM(F12:F20)</f>
        <v>10396</v>
      </c>
      <c r="G11" s="14">
        <f>SUM(G12:G20)</f>
        <v>3650</v>
      </c>
      <c r="H11" s="14">
        <f>SUM(H12:H20)</f>
        <v>3087158.79</v>
      </c>
    </row>
    <row r="12" spans="1:8" ht="38.25" customHeight="1">
      <c r="A12" s="15"/>
      <c r="B12" s="15"/>
      <c r="C12" s="15">
        <v>3020</v>
      </c>
      <c r="D12" s="16" t="s">
        <v>16</v>
      </c>
      <c r="E12" s="17">
        <v>198310</v>
      </c>
      <c r="F12" s="17">
        <v>270</v>
      </c>
      <c r="G12" s="18">
        <v>0</v>
      </c>
      <c r="H12" s="18">
        <f aca="true" t="shared" si="0" ref="H12:H20">E12+F12-G12</f>
        <v>198580</v>
      </c>
    </row>
    <row r="13" spans="1:8" ht="12.75">
      <c r="A13" s="15"/>
      <c r="B13" s="15"/>
      <c r="C13" s="15">
        <v>4010</v>
      </c>
      <c r="D13" s="19" t="s">
        <v>17</v>
      </c>
      <c r="E13" s="18">
        <v>2250661</v>
      </c>
      <c r="F13" s="18">
        <f>1500+6100-230</f>
        <v>7370</v>
      </c>
      <c r="G13" s="18">
        <v>0</v>
      </c>
      <c r="H13" s="18">
        <f t="shared" si="0"/>
        <v>2258031</v>
      </c>
    </row>
    <row r="14" spans="1:8" ht="12.75">
      <c r="A14" s="15"/>
      <c r="B14" s="15"/>
      <c r="C14" s="15">
        <v>4120</v>
      </c>
      <c r="D14" s="19" t="s">
        <v>18</v>
      </c>
      <c r="E14" s="18">
        <v>62882.39</v>
      </c>
      <c r="F14" s="17">
        <v>0</v>
      </c>
      <c r="G14" s="18">
        <f>100+300</f>
        <v>400</v>
      </c>
      <c r="H14" s="18">
        <f t="shared" si="0"/>
        <v>62482.39</v>
      </c>
    </row>
    <row r="15" spans="1:8" ht="12.75">
      <c r="A15" s="15"/>
      <c r="B15" s="15"/>
      <c r="C15" s="15">
        <v>4170</v>
      </c>
      <c r="D15" s="19" t="s">
        <v>19</v>
      </c>
      <c r="E15" s="18">
        <v>9734.4</v>
      </c>
      <c r="F15" s="17">
        <v>0</v>
      </c>
      <c r="G15" s="18">
        <v>1400</v>
      </c>
      <c r="H15" s="18">
        <f t="shared" si="0"/>
        <v>8334.4</v>
      </c>
    </row>
    <row r="16" spans="1:8" ht="12.75">
      <c r="A16" s="15"/>
      <c r="B16" s="15"/>
      <c r="C16" s="15">
        <v>4210</v>
      </c>
      <c r="D16" s="19" t="s">
        <v>20</v>
      </c>
      <c r="E16" s="18">
        <v>259244</v>
      </c>
      <c r="F16" s="17">
        <v>666</v>
      </c>
      <c r="G16" s="18">
        <v>0</v>
      </c>
      <c r="H16" s="18">
        <f t="shared" si="0"/>
        <v>259910</v>
      </c>
    </row>
    <row r="17" spans="1:8" ht="12.75">
      <c r="A17" s="15"/>
      <c r="B17" s="15"/>
      <c r="C17" s="15">
        <v>4260</v>
      </c>
      <c r="D17" s="19" t="s">
        <v>21</v>
      </c>
      <c r="E17" s="18">
        <v>72083</v>
      </c>
      <c r="F17" s="17">
        <f>310+1780</f>
        <v>2090</v>
      </c>
      <c r="G17" s="18">
        <v>0</v>
      </c>
      <c r="H17" s="18">
        <f t="shared" si="0"/>
        <v>74173</v>
      </c>
    </row>
    <row r="18" spans="1:8" ht="12.75">
      <c r="A18" s="15"/>
      <c r="B18" s="15"/>
      <c r="C18" s="15">
        <v>4300</v>
      </c>
      <c r="D18" s="19" t="s">
        <v>22</v>
      </c>
      <c r="E18" s="18">
        <v>208428</v>
      </c>
      <c r="F18" s="17">
        <v>0</v>
      </c>
      <c r="G18" s="18">
        <f>100+100</f>
        <v>200</v>
      </c>
      <c r="H18" s="18">
        <f t="shared" si="0"/>
        <v>208228</v>
      </c>
    </row>
    <row r="19" spans="1:8" ht="12.75">
      <c r="A19" s="15"/>
      <c r="B19" s="15"/>
      <c r="C19" s="15">
        <v>4370</v>
      </c>
      <c r="D19" s="19" t="s">
        <v>23</v>
      </c>
      <c r="E19" s="18">
        <v>12470</v>
      </c>
      <c r="F19" s="17">
        <v>0</v>
      </c>
      <c r="G19" s="18">
        <f>170+300-200</f>
        <v>270</v>
      </c>
      <c r="H19" s="18">
        <f t="shared" si="0"/>
        <v>12200</v>
      </c>
    </row>
    <row r="20" spans="1:8" ht="12.75">
      <c r="A20" s="15"/>
      <c r="B20" s="15"/>
      <c r="C20" s="15">
        <v>4410</v>
      </c>
      <c r="D20" s="19" t="s">
        <v>24</v>
      </c>
      <c r="E20" s="18">
        <v>6600</v>
      </c>
      <c r="F20" s="17">
        <v>0</v>
      </c>
      <c r="G20" s="18">
        <v>1380</v>
      </c>
      <c r="H20" s="18">
        <f t="shared" si="0"/>
        <v>5220</v>
      </c>
    </row>
    <row r="21" spans="1:8" ht="46.5" customHeight="1">
      <c r="A21" s="12">
        <v>801</v>
      </c>
      <c r="B21" s="12">
        <v>80103</v>
      </c>
      <c r="C21" s="12"/>
      <c r="D21" s="13" t="s">
        <v>25</v>
      </c>
      <c r="E21" s="14">
        <f>SUM(E22:E23)</f>
        <v>263164</v>
      </c>
      <c r="F21" s="14">
        <f>SUM(F22:F23)</f>
        <v>515</v>
      </c>
      <c r="G21" s="14">
        <f>SUM(G22:G23)</f>
        <v>0</v>
      </c>
      <c r="H21" s="14">
        <f>SUM(H22:H23)</f>
        <v>263679</v>
      </c>
    </row>
    <row r="22" spans="1:8" ht="39" customHeight="1">
      <c r="A22" s="12"/>
      <c r="B22" s="12"/>
      <c r="C22" s="15">
        <v>3020</v>
      </c>
      <c r="D22" s="16" t="s">
        <v>16</v>
      </c>
      <c r="E22" s="17">
        <v>26718</v>
      </c>
      <c r="F22" s="17">
        <v>285</v>
      </c>
      <c r="G22" s="17">
        <v>0</v>
      </c>
      <c r="H22" s="17">
        <f>E22+F22-G22</f>
        <v>27003</v>
      </c>
    </row>
    <row r="23" spans="1:8" ht="12.75">
      <c r="A23" s="15"/>
      <c r="B23" s="15"/>
      <c r="C23" s="15">
        <v>4010</v>
      </c>
      <c r="D23" s="19" t="s">
        <v>17</v>
      </c>
      <c r="E23" s="18">
        <v>236446</v>
      </c>
      <c r="F23" s="18">
        <v>230</v>
      </c>
      <c r="G23" s="18">
        <v>0</v>
      </c>
      <c r="H23" s="18">
        <f>E23+F23-G23</f>
        <v>236676</v>
      </c>
    </row>
    <row r="24" spans="1:8" ht="12.75">
      <c r="A24" s="12">
        <v>801</v>
      </c>
      <c r="B24" s="12">
        <v>80104</v>
      </c>
      <c r="C24" s="12"/>
      <c r="D24" s="20" t="s">
        <v>26</v>
      </c>
      <c r="E24" s="21">
        <f>E25</f>
        <v>18350</v>
      </c>
      <c r="F24" s="21">
        <f>F25</f>
        <v>0</v>
      </c>
      <c r="G24" s="21">
        <f>G25</f>
        <v>170</v>
      </c>
      <c r="H24" s="21">
        <f>H25</f>
        <v>18180</v>
      </c>
    </row>
    <row r="25" spans="1:8" ht="12.75">
      <c r="A25" s="15"/>
      <c r="B25" s="15"/>
      <c r="C25" s="15">
        <v>4300</v>
      </c>
      <c r="D25" s="19" t="s">
        <v>22</v>
      </c>
      <c r="E25" s="17">
        <v>18350</v>
      </c>
      <c r="F25" s="17">
        <v>0</v>
      </c>
      <c r="G25" s="17">
        <v>170</v>
      </c>
      <c r="H25" s="17">
        <f>E25+F25-G25</f>
        <v>18180</v>
      </c>
    </row>
    <row r="26" spans="1:8" ht="12.75">
      <c r="A26" s="12">
        <v>801</v>
      </c>
      <c r="B26" s="12">
        <v>80110</v>
      </c>
      <c r="C26" s="12"/>
      <c r="D26" s="13" t="s">
        <v>27</v>
      </c>
      <c r="E26" s="14">
        <f>SUM(E27:E30)</f>
        <v>1160894</v>
      </c>
      <c r="F26" s="14">
        <f>SUM(F27:F30)</f>
        <v>260</v>
      </c>
      <c r="G26" s="14">
        <f>SUM(G27:G30)</f>
        <v>5360</v>
      </c>
      <c r="H26" s="14">
        <f>SUM(H27:H30)</f>
        <v>1155794</v>
      </c>
    </row>
    <row r="27" spans="1:8" ht="36.75" customHeight="1">
      <c r="A27" s="15"/>
      <c r="B27" s="15"/>
      <c r="C27" s="15">
        <v>3020</v>
      </c>
      <c r="D27" s="16" t="s">
        <v>16</v>
      </c>
      <c r="E27" s="17">
        <v>94325</v>
      </c>
      <c r="F27" s="17">
        <v>260</v>
      </c>
      <c r="G27" s="17">
        <v>0</v>
      </c>
      <c r="H27" s="22">
        <f>E27+F27-G27</f>
        <v>94585</v>
      </c>
    </row>
    <row r="28" spans="1:8" ht="12.75">
      <c r="A28" s="15"/>
      <c r="B28" s="15"/>
      <c r="C28" s="15">
        <v>4010</v>
      </c>
      <c r="D28" s="19" t="s">
        <v>17</v>
      </c>
      <c r="E28" s="17">
        <v>906842</v>
      </c>
      <c r="F28" s="17">
        <v>0</v>
      </c>
      <c r="G28" s="17">
        <v>4200</v>
      </c>
      <c r="H28" s="22">
        <f>E28+F28-G28</f>
        <v>902642</v>
      </c>
    </row>
    <row r="29" spans="1:8" ht="12.75">
      <c r="A29" s="15"/>
      <c r="B29" s="15"/>
      <c r="C29" s="15">
        <v>4110</v>
      </c>
      <c r="D29" s="19" t="s">
        <v>28</v>
      </c>
      <c r="E29" s="17">
        <v>159027</v>
      </c>
      <c r="F29" s="17">
        <v>0</v>
      </c>
      <c r="G29" s="17">
        <v>900</v>
      </c>
      <c r="H29" s="22">
        <f>E29+F29-G29</f>
        <v>158127</v>
      </c>
    </row>
    <row r="30" spans="1:8" ht="12.75">
      <c r="A30" s="15"/>
      <c r="B30" s="15"/>
      <c r="C30" s="15">
        <v>4410</v>
      </c>
      <c r="D30" s="19" t="s">
        <v>24</v>
      </c>
      <c r="E30" s="17">
        <v>700</v>
      </c>
      <c r="F30" s="17">
        <v>0</v>
      </c>
      <c r="G30" s="22">
        <v>260</v>
      </c>
      <c r="H30" s="22">
        <f>E30+F30-G30</f>
        <v>440</v>
      </c>
    </row>
    <row r="31" spans="1:8" ht="25.5" customHeight="1">
      <c r="A31" s="12">
        <v>801</v>
      </c>
      <c r="B31" s="12">
        <v>80113</v>
      </c>
      <c r="C31" s="15"/>
      <c r="D31" s="13" t="s">
        <v>29</v>
      </c>
      <c r="E31" s="14">
        <f>E32</f>
        <v>29000</v>
      </c>
      <c r="F31" s="14">
        <f>F32</f>
        <v>170</v>
      </c>
      <c r="G31" s="14">
        <f>G32</f>
        <v>0</v>
      </c>
      <c r="H31" s="14">
        <f>H32</f>
        <v>29170</v>
      </c>
    </row>
    <row r="32" spans="1:8" ht="12.75">
      <c r="A32" s="12"/>
      <c r="B32" s="12"/>
      <c r="C32" s="15">
        <v>4210</v>
      </c>
      <c r="D32" s="19" t="s">
        <v>20</v>
      </c>
      <c r="E32" s="17">
        <v>29000</v>
      </c>
      <c r="F32" s="17">
        <v>170</v>
      </c>
      <c r="G32" s="17">
        <v>0</v>
      </c>
      <c r="H32" s="23">
        <f>E32+F32-G32</f>
        <v>29170</v>
      </c>
    </row>
    <row r="33" spans="1:8" ht="45.75" customHeight="1">
      <c r="A33" s="12">
        <v>801</v>
      </c>
      <c r="B33" s="12">
        <v>80114</v>
      </c>
      <c r="C33" s="15"/>
      <c r="D33" s="13" t="s">
        <v>30</v>
      </c>
      <c r="E33" s="14">
        <f>SUM(E34:E38)</f>
        <v>173351</v>
      </c>
      <c r="F33" s="14">
        <f>SUM(F34:F38)</f>
        <v>1782</v>
      </c>
      <c r="G33" s="14">
        <f>SUM(G34:G38)</f>
        <v>1782</v>
      </c>
      <c r="H33" s="14">
        <f>SUM(H34:H38)</f>
        <v>173351</v>
      </c>
    </row>
    <row r="34" spans="1:8" ht="12.75">
      <c r="A34" s="12"/>
      <c r="B34" s="12"/>
      <c r="C34" s="15">
        <v>4010</v>
      </c>
      <c r="D34" s="19" t="s">
        <v>17</v>
      </c>
      <c r="E34" s="17">
        <v>149145</v>
      </c>
      <c r="F34" s="17">
        <v>1600</v>
      </c>
      <c r="G34" s="17">
        <v>0</v>
      </c>
      <c r="H34" s="17">
        <f>E34+F34-G34</f>
        <v>150745</v>
      </c>
    </row>
    <row r="35" spans="1:8" ht="12.75">
      <c r="A35" s="12"/>
      <c r="B35" s="12"/>
      <c r="C35" s="15">
        <v>4170</v>
      </c>
      <c r="D35" s="19" t="s">
        <v>19</v>
      </c>
      <c r="E35" s="17">
        <v>12700</v>
      </c>
      <c r="F35" s="17">
        <v>0</v>
      </c>
      <c r="G35" s="18">
        <v>1600</v>
      </c>
      <c r="H35" s="18">
        <f>E35+F35-G35</f>
        <v>11100</v>
      </c>
    </row>
    <row r="36" spans="1:8" ht="12.75">
      <c r="A36" s="12"/>
      <c r="B36" s="12"/>
      <c r="C36" s="15">
        <v>4260</v>
      </c>
      <c r="D36" s="19" t="s">
        <v>21</v>
      </c>
      <c r="E36" s="17">
        <v>2600</v>
      </c>
      <c r="F36" s="17">
        <v>0</v>
      </c>
      <c r="G36" s="18">
        <v>120</v>
      </c>
      <c r="H36" s="18">
        <f>E36+F36-G36</f>
        <v>2480</v>
      </c>
    </row>
    <row r="37" spans="1:8" ht="12.75">
      <c r="A37" s="12"/>
      <c r="B37" s="12"/>
      <c r="C37" s="15">
        <v>4300</v>
      </c>
      <c r="D37" s="19" t="s">
        <v>22</v>
      </c>
      <c r="E37" s="17">
        <v>8636</v>
      </c>
      <c r="F37" s="17">
        <v>182</v>
      </c>
      <c r="G37" s="18">
        <v>0</v>
      </c>
      <c r="H37" s="18">
        <f>E37+F37-G37</f>
        <v>8818</v>
      </c>
    </row>
    <row r="38" spans="1:8" ht="12.75">
      <c r="A38" s="12"/>
      <c r="B38" s="12"/>
      <c r="C38" s="15">
        <v>4410</v>
      </c>
      <c r="D38" s="19" t="s">
        <v>24</v>
      </c>
      <c r="E38" s="17">
        <v>270</v>
      </c>
      <c r="F38" s="17">
        <v>0</v>
      </c>
      <c r="G38" s="18">
        <v>62</v>
      </c>
      <c r="H38" s="18">
        <f>E38+F38-G38</f>
        <v>208</v>
      </c>
    </row>
    <row r="39" spans="1:8" ht="24">
      <c r="A39" s="12">
        <v>801</v>
      </c>
      <c r="B39" s="12">
        <v>80120</v>
      </c>
      <c r="C39" s="12"/>
      <c r="D39" s="13" t="s">
        <v>31</v>
      </c>
      <c r="E39" s="14">
        <f>SUM(E40:E43)</f>
        <v>72527</v>
      </c>
      <c r="F39" s="14">
        <f>SUM(F40:F43)</f>
        <v>200</v>
      </c>
      <c r="G39" s="14">
        <f>SUM(G40:G43)</f>
        <v>900</v>
      </c>
      <c r="H39" s="14">
        <f>SUM(H40:H43)</f>
        <v>71827</v>
      </c>
    </row>
    <row r="40" spans="1:8" ht="39.75" customHeight="1">
      <c r="A40" s="15"/>
      <c r="B40" s="15"/>
      <c r="C40" s="15">
        <v>3020</v>
      </c>
      <c r="D40" s="16" t="s">
        <v>16</v>
      </c>
      <c r="E40" s="17">
        <v>21408</v>
      </c>
      <c r="F40" s="17">
        <v>200</v>
      </c>
      <c r="G40" s="17">
        <v>0</v>
      </c>
      <c r="H40" s="22">
        <f>E40+F40-G40</f>
        <v>21608</v>
      </c>
    </row>
    <row r="41" spans="1:8" ht="12.75">
      <c r="A41" s="15"/>
      <c r="B41" s="15"/>
      <c r="C41" s="15">
        <v>4110</v>
      </c>
      <c r="D41" s="19" t="s">
        <v>28</v>
      </c>
      <c r="E41" s="17">
        <v>44198</v>
      </c>
      <c r="F41" s="17">
        <v>0</v>
      </c>
      <c r="G41" s="17">
        <v>300</v>
      </c>
      <c r="H41" s="22">
        <f>E41+F41-G41</f>
        <v>43898</v>
      </c>
    </row>
    <row r="42" spans="1:8" ht="12.75">
      <c r="A42" s="15"/>
      <c r="B42" s="15"/>
      <c r="C42" s="15">
        <v>4120</v>
      </c>
      <c r="D42" s="19" t="s">
        <v>18</v>
      </c>
      <c r="E42" s="17">
        <v>6221</v>
      </c>
      <c r="F42" s="17">
        <v>0</v>
      </c>
      <c r="G42" s="17">
        <v>400</v>
      </c>
      <c r="H42" s="22">
        <f>E42+F42-G42</f>
        <v>5821</v>
      </c>
    </row>
    <row r="43" spans="1:8" ht="12.75">
      <c r="A43" s="15"/>
      <c r="B43" s="15"/>
      <c r="C43" s="15">
        <v>4410</v>
      </c>
      <c r="D43" s="19" t="s">
        <v>24</v>
      </c>
      <c r="E43" s="17">
        <v>700</v>
      </c>
      <c r="F43" s="17">
        <v>0</v>
      </c>
      <c r="G43" s="22">
        <v>200</v>
      </c>
      <c r="H43" s="22">
        <f>E43+F43-G43</f>
        <v>500</v>
      </c>
    </row>
    <row r="44" spans="1:8" ht="38.25" customHeight="1">
      <c r="A44" s="12">
        <v>801</v>
      </c>
      <c r="B44" s="12">
        <v>80146</v>
      </c>
      <c r="C44" s="15"/>
      <c r="D44" s="13" t="s">
        <v>32</v>
      </c>
      <c r="E44" s="21">
        <f>SUM(E45:E47)</f>
        <v>34111</v>
      </c>
      <c r="F44" s="21">
        <f>SUM(F45:F47)</f>
        <v>1228</v>
      </c>
      <c r="G44" s="21">
        <f>SUM(G45:G47)</f>
        <v>2689</v>
      </c>
      <c r="H44" s="21">
        <f>SUM(H45:H47)</f>
        <v>32650</v>
      </c>
    </row>
    <row r="45" spans="1:8" ht="12.75">
      <c r="A45" s="12"/>
      <c r="B45" s="12"/>
      <c r="C45" s="15">
        <v>4210</v>
      </c>
      <c r="D45" s="19" t="s">
        <v>20</v>
      </c>
      <c r="E45" s="18">
        <v>8830</v>
      </c>
      <c r="F45" s="17">
        <f>1000-72-238+538</f>
        <v>1228</v>
      </c>
      <c r="G45" s="18">
        <v>0</v>
      </c>
      <c r="H45" s="18">
        <f>E45+F45-G45</f>
        <v>10058</v>
      </c>
    </row>
    <row r="46" spans="1:8" ht="12.75">
      <c r="A46" s="15"/>
      <c r="B46" s="24"/>
      <c r="C46" s="15">
        <v>4300</v>
      </c>
      <c r="D46" s="19" t="s">
        <v>22</v>
      </c>
      <c r="E46" s="18">
        <v>17790</v>
      </c>
      <c r="F46" s="17">
        <v>0</v>
      </c>
      <c r="G46" s="18">
        <f>1000+594-238+538</f>
        <v>1894</v>
      </c>
      <c r="H46" s="18">
        <f>E46+F46-G46</f>
        <v>15896</v>
      </c>
    </row>
    <row r="47" spans="1:8" ht="12.75">
      <c r="A47" s="15"/>
      <c r="B47" s="25"/>
      <c r="C47" s="15">
        <v>4410</v>
      </c>
      <c r="D47" s="19" t="s">
        <v>24</v>
      </c>
      <c r="E47" s="18">
        <v>7491</v>
      </c>
      <c r="F47" s="17">
        <v>0</v>
      </c>
      <c r="G47" s="18">
        <f>510+285</f>
        <v>795</v>
      </c>
      <c r="H47" s="18">
        <f>E47+F47-G47</f>
        <v>6696</v>
      </c>
    </row>
    <row r="48" spans="1:8" ht="12.75">
      <c r="A48" s="26">
        <v>852</v>
      </c>
      <c r="B48" s="27"/>
      <c r="C48" s="27"/>
      <c r="D48" s="28" t="s">
        <v>33</v>
      </c>
      <c r="E48" s="29">
        <f>SUM(E49+E51+E53+E56)</f>
        <v>997124.17</v>
      </c>
      <c r="F48" s="30">
        <f>SUM(F51+F53+F56)</f>
        <v>12960</v>
      </c>
      <c r="G48" s="30">
        <f>SUM(G49+G51+G53+G56)</f>
        <v>12960</v>
      </c>
      <c r="H48" s="30">
        <f>SUM(H49+H51+H53+H56)</f>
        <v>997124.17</v>
      </c>
    </row>
    <row r="49" spans="1:8" ht="12.75">
      <c r="A49" s="27"/>
      <c r="B49" s="31">
        <v>85202</v>
      </c>
      <c r="C49" s="31"/>
      <c r="D49" s="28" t="s">
        <v>34</v>
      </c>
      <c r="E49" s="29">
        <v>334000</v>
      </c>
      <c r="F49" s="30">
        <v>0</v>
      </c>
      <c r="G49" s="30">
        <v>12000</v>
      </c>
      <c r="H49" s="30">
        <v>322000</v>
      </c>
    </row>
    <row r="50" spans="1:8" ht="66.75" customHeight="1">
      <c r="A50" s="27"/>
      <c r="B50" s="31"/>
      <c r="C50" s="32">
        <v>4330</v>
      </c>
      <c r="D50" s="33" t="s">
        <v>35</v>
      </c>
      <c r="E50" s="34">
        <v>334000</v>
      </c>
      <c r="F50" s="35">
        <v>0</v>
      </c>
      <c r="G50" s="35">
        <v>12000</v>
      </c>
      <c r="H50" s="35">
        <v>322000</v>
      </c>
    </row>
    <row r="51" spans="1:8" ht="57" customHeight="1">
      <c r="A51" s="27"/>
      <c r="B51" s="31">
        <v>85214</v>
      </c>
      <c r="C51" s="31"/>
      <c r="D51" s="36" t="s">
        <v>36</v>
      </c>
      <c r="E51" s="29">
        <v>640455.17</v>
      </c>
      <c r="F51" s="30">
        <v>11000</v>
      </c>
      <c r="G51" s="30">
        <v>0</v>
      </c>
      <c r="H51" s="30">
        <v>651455.17</v>
      </c>
    </row>
    <row r="52" spans="1:8" ht="24">
      <c r="A52" s="27"/>
      <c r="B52" s="31"/>
      <c r="C52" s="32">
        <v>3110</v>
      </c>
      <c r="D52" s="33" t="s">
        <v>37</v>
      </c>
      <c r="E52" s="34">
        <v>640455.17</v>
      </c>
      <c r="F52" s="35">
        <v>11000</v>
      </c>
      <c r="G52" s="35">
        <v>0</v>
      </c>
      <c r="H52" s="35">
        <v>651455.17</v>
      </c>
    </row>
    <row r="53" spans="1:8" ht="24.75" customHeight="1">
      <c r="A53" s="21"/>
      <c r="B53" s="37">
        <v>85219</v>
      </c>
      <c r="C53" s="37"/>
      <c r="D53" s="38" t="s">
        <v>38</v>
      </c>
      <c r="E53" s="21">
        <f>SUM(E54:E55)</f>
        <v>21269</v>
      </c>
      <c r="F53" s="21">
        <f>SUM(F54:F55)</f>
        <v>1700</v>
      </c>
      <c r="G53" s="21">
        <f>SUM(G54+G55)</f>
        <v>700</v>
      </c>
      <c r="H53" s="21">
        <f>SUM(H54:H55)</f>
        <v>22269</v>
      </c>
    </row>
    <row r="54" spans="1:8" ht="22.5" customHeight="1">
      <c r="A54" s="21"/>
      <c r="B54" s="37"/>
      <c r="C54" s="39">
        <v>4210</v>
      </c>
      <c r="D54" s="40" t="s">
        <v>20</v>
      </c>
      <c r="E54" s="18">
        <v>10269</v>
      </c>
      <c r="F54" s="18">
        <v>0</v>
      </c>
      <c r="G54" s="18">
        <v>700</v>
      </c>
      <c r="H54" s="18">
        <v>9569</v>
      </c>
    </row>
    <row r="55" spans="1:8" ht="24">
      <c r="A55" s="21"/>
      <c r="B55" s="37"/>
      <c r="C55" s="39">
        <v>4300</v>
      </c>
      <c r="D55" s="40" t="s">
        <v>22</v>
      </c>
      <c r="E55" s="18">
        <v>11000</v>
      </c>
      <c r="F55" s="18">
        <v>1700</v>
      </c>
      <c r="G55" s="18">
        <v>0</v>
      </c>
      <c r="H55" s="18">
        <v>12700</v>
      </c>
    </row>
    <row r="56" spans="1:8" ht="37.5" customHeight="1">
      <c r="A56" s="18"/>
      <c r="B56" s="37">
        <v>85228</v>
      </c>
      <c r="C56" s="37"/>
      <c r="D56" s="38" t="s">
        <v>39</v>
      </c>
      <c r="E56" s="21">
        <v>1400</v>
      </c>
      <c r="F56" s="21">
        <v>260</v>
      </c>
      <c r="G56" s="21">
        <v>260</v>
      </c>
      <c r="H56" s="21">
        <v>1400</v>
      </c>
    </row>
    <row r="57" spans="1:8" ht="33" customHeight="1">
      <c r="A57" s="18"/>
      <c r="B57" s="39"/>
      <c r="C57" s="39">
        <v>3020</v>
      </c>
      <c r="D57" s="40" t="s">
        <v>40</v>
      </c>
      <c r="E57" s="18">
        <v>1000</v>
      </c>
      <c r="F57" s="18">
        <v>260</v>
      </c>
      <c r="G57" s="18">
        <v>0</v>
      </c>
      <c r="H57" s="18">
        <v>1260</v>
      </c>
    </row>
    <row r="58" spans="1:8" ht="25.5" customHeight="1">
      <c r="A58" s="18"/>
      <c r="B58" s="39"/>
      <c r="C58" s="39">
        <v>4210</v>
      </c>
      <c r="D58" s="40" t="s">
        <v>20</v>
      </c>
      <c r="E58" s="18">
        <v>200</v>
      </c>
      <c r="F58" s="18">
        <v>0</v>
      </c>
      <c r="G58" s="18">
        <v>120</v>
      </c>
      <c r="H58" s="18">
        <v>80</v>
      </c>
    </row>
    <row r="59" spans="1:8" ht="24">
      <c r="A59" s="18"/>
      <c r="B59" s="39"/>
      <c r="C59" s="39">
        <v>4300</v>
      </c>
      <c r="D59" s="40" t="s">
        <v>22</v>
      </c>
      <c r="E59" s="18">
        <v>200</v>
      </c>
      <c r="F59" s="18">
        <v>0</v>
      </c>
      <c r="G59" s="18">
        <v>140</v>
      </c>
      <c r="H59" s="18">
        <v>60</v>
      </c>
    </row>
    <row r="60" spans="1:8" ht="12.75">
      <c r="A60" s="41"/>
      <c r="B60" s="42"/>
      <c r="C60" s="42"/>
      <c r="D60" s="43" t="s">
        <v>41</v>
      </c>
      <c r="E60" s="14">
        <f>E48+E10</f>
        <v>5828933.96</v>
      </c>
      <c r="F60" s="14">
        <f>F48+F10</f>
        <v>27511</v>
      </c>
      <c r="G60" s="14">
        <f>G48+G10</f>
        <v>27511</v>
      </c>
      <c r="H60" s="14">
        <f>H48+H10</f>
        <v>5828933.96</v>
      </c>
    </row>
    <row r="61" spans="1:8" ht="12.75">
      <c r="A61" s="44"/>
      <c r="B61" s="45"/>
      <c r="C61" s="45"/>
      <c r="D61" s="46"/>
      <c r="E61" s="47"/>
      <c r="F61" s="47"/>
      <c r="G61" s="47"/>
      <c r="H61" s="47"/>
    </row>
    <row r="62" ht="12.75">
      <c r="B62" t="s">
        <v>42</v>
      </c>
    </row>
  </sheetData>
  <sheetProtection/>
  <mergeCells count="1">
    <mergeCell ref="E2:F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Bolek</cp:lastModifiedBy>
  <dcterms:modified xsi:type="dcterms:W3CDTF">2009-12-12T17:01:49Z</dcterms:modified>
  <cp:category/>
  <cp:version/>
  <cp:contentType/>
  <cp:contentStatus/>
</cp:coreProperties>
</file>