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1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<sst xmlns="http://schemas.openxmlformats.org/spreadsheetml/2006/main" count="531" uniqueCount="81">
  <si>
    <t>Informacja z wykonania wydatków oświaty za 2009 rok</t>
  </si>
  <si>
    <t>Dz.</t>
  </si>
  <si>
    <t>Rozdz.</t>
  </si>
  <si>
    <t>§</t>
  </si>
  <si>
    <t>Wyszczególnienie</t>
  </si>
  <si>
    <t xml:space="preserve">Plan wg uchwały </t>
  </si>
  <si>
    <t xml:space="preserve">Plan po zmianach </t>
  </si>
  <si>
    <t>Wykonanie</t>
  </si>
  <si>
    <t>%</t>
  </si>
  <si>
    <t>Szkoły podstawowe</t>
  </si>
  <si>
    <t>Nagrody i 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</si>
  <si>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</si>
  <si>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</si>
  <si>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</si>
  <si>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</si>
  <si>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</si>
  <si>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</si>
  <si>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pomocy naukowych, dydaktycznych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</si>
  <si>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</si>
  <si>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</si>
  <si>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</si>
  <si>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</si>
  <si>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</si>
  <si>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</si>
  <si>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</si>
  <si>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</si>
  <si>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</si>
  <si>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Zakup materiałów papierniczych do sprzętu drukarskiego i urządzeń kserograficznych</t>
  </si>
  <si>
    <t xml:space="preserve">Wydatki inwestycyjne jednostek budżetowych </t>
  </si>
  <si>
    <t>Oddziały przedszkolne w szkołach podstawowych</t>
  </si>
  <si>
    <t>Przedszkola</t>
  </si>
  <si>
    <t>dotacja podmiotowa z budżetu dla niepubl. Jedn. Syst. Ośw.</t>
  </si>
  <si>
    <t>Gimnazja</t>
  </si>
  <si>
    <t>Nagrody i wydatki osobowe nie zaliczone do wynagrodzeń</t>
  </si>
  <si>
    <t>Dowożenie uczniów do szkół</t>
  </si>
  <si>
    <t>Różne opł.i składki</t>
  </si>
  <si>
    <t>Zespoły obsługi ekonomiczno-administracyjnej szkół</t>
  </si>
  <si>
    <t>Opłaty z tytułu usług telekomunikacyjnych telefonii stacjonarnej</t>
  </si>
  <si>
    <t>Opłaty czynszowe za pomieszczenia biurowe</t>
  </si>
  <si>
    <t>Szkolenie pracowników niebędących członkami korpusu służby cywilnej</t>
  </si>
  <si>
    <t>Zakup akcesoriów komputerowych, w tym programów i licencji</t>
  </si>
  <si>
    <t>Licea ogólnokształcące</t>
  </si>
  <si>
    <t>Stypendia dla uczniów</t>
  </si>
  <si>
    <t>Dokształcanie i doskonalenie nauczycieli</t>
  </si>
  <si>
    <t>Stołówki szkolne</t>
  </si>
  <si>
    <t>Pozostała działalność</t>
  </si>
  <si>
    <t>Razem dział: 801</t>
  </si>
  <si>
    <t>Razem dział: 852</t>
  </si>
  <si>
    <t>Świetlice szkolne</t>
  </si>
  <si>
    <t>Pomoc materialna dla uczniów</t>
  </si>
  <si>
    <t>Inne formy pomocy dla uczniów</t>
  </si>
  <si>
    <t>Razem dział: 854</t>
  </si>
  <si>
    <t>OGÓŁEM :</t>
  </si>
  <si>
    <t xml:space="preserve">           Zespół Szkół Ogólnokształcących w Wydminach  </t>
  </si>
  <si>
    <t>OGÓŁEM:</t>
  </si>
  <si>
    <t>Zespół Szkół w Gawlikach Wielkich</t>
  </si>
  <si>
    <t>Wynagrosdzenia bezosobowe</t>
  </si>
  <si>
    <t>Gimnazjum</t>
  </si>
  <si>
    <t>Składki na ubezp. społ.</t>
  </si>
  <si>
    <t xml:space="preserve">Składki na Fundusz Pracy </t>
  </si>
  <si>
    <t xml:space="preserve"> </t>
  </si>
  <si>
    <t xml:space="preserve">Wynagrodzenia bezosobowe </t>
  </si>
  <si>
    <t xml:space="preserve">Zakup usług remontowych </t>
  </si>
  <si>
    <t xml:space="preserve">Zakup usług pozostałych </t>
  </si>
  <si>
    <t>Skłądki na Fundusz Pracy</t>
  </si>
  <si>
    <t>Szkoła Podstawowa w Zelkach</t>
  </si>
  <si>
    <t>Zakup usug remontowzch</t>
  </si>
  <si>
    <t>Zakup materiałów papierniczych do sprzętu drukarskiedo i urządzeń kserograficznych</t>
  </si>
  <si>
    <t>Odziały przedszkolne w szkołach podstawowych</t>
  </si>
  <si>
    <t>OGÓŁEM</t>
  </si>
  <si>
    <t>Szkoła Podstawowa w Talkach</t>
  </si>
  <si>
    <t>Dokształcanie i doskonalenie nauczyc.</t>
  </si>
  <si>
    <t>Szkoła Podstawowa w Orłowie</t>
  </si>
  <si>
    <t>Zakup usug remontowych</t>
  </si>
  <si>
    <t>Pozostała Działalność</t>
  </si>
  <si>
    <t xml:space="preserve">   Informacja z wykonania wydatków oświaty za 2009 rok</t>
  </si>
  <si>
    <t xml:space="preserve">                                  Biuro Obsługi Szkół</t>
  </si>
  <si>
    <t>Plan wg uchwały</t>
  </si>
  <si>
    <t>Plan po zmianach</t>
  </si>
  <si>
    <t>Wynagrodzenie bezosobowe</t>
  </si>
  <si>
    <t>Ogółem: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</si>
</sst>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7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wrapText="1"/>
    </xf>
    <xf numFmtId="164" fontId="4" fillId="0" borderId="1" xfId="18" applyFont="1" applyFill="1" applyBorder="1" applyAlignment="1" applyProtection="1">
      <alignment vertical="center" wrapText="1"/>
      <protection/>
    </xf>
    <xf numFmtId="164" fontId="4" fillId="0" borderId="1" xfId="18" applyFont="1" applyFill="1" applyBorder="1" applyAlignment="1" applyProtection="1">
      <alignment wrapText="1"/>
      <protection/>
    </xf>
    <xf numFmtId="0" fontId="3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09"/>
  <sheetViews>
    <sheetView workbookViewId="0" topLeftCell="A277">
      <selection activeCell="L135" sqref="L135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4.57421875" style="0" customWidth="1"/>
    <col min="4" max="4" width="20.8515625" style="0" customWidth="1"/>
    <col min="5" max="5" width="11.140625" style="0" customWidth="1"/>
    <col min="6" max="6" width="11.00390625" style="0" customWidth="1"/>
    <col min="7" max="7" width="11.140625" style="0" customWidth="1"/>
    <col min="8" max="8" width="6.421875" style="0" customWidth="1"/>
    <col min="9" max="16384" width="11.57421875" style="0" customWidth="1"/>
  </cols>
  <sheetData>
    <row r="2" spans="1:8" ht="15">
      <c r="A2" s="55" t="s">
        <v>0</v>
      </c>
      <c r="B2" s="55"/>
      <c r="C2" s="55"/>
      <c r="D2" s="55"/>
      <c r="E2" s="55"/>
      <c r="F2" s="55"/>
      <c r="G2" s="55"/>
      <c r="H2" s="55"/>
    </row>
    <row r="3" spans="1:8" ht="7.5" customHeight="1">
      <c r="A3" s="2"/>
      <c r="B3" s="2"/>
      <c r="C3" s="2"/>
      <c r="D3" s="3"/>
      <c r="E3" s="4"/>
      <c r="F3" s="4"/>
      <c r="G3" s="4"/>
      <c r="H3" s="4"/>
    </row>
    <row r="4" spans="1:8" ht="14.25" customHeight="1">
      <c r="A4" s="2"/>
      <c r="B4" s="2"/>
      <c r="C4" s="2"/>
      <c r="D4" s="2"/>
      <c r="E4" s="4"/>
      <c r="F4" s="4"/>
      <c r="G4" s="4"/>
      <c r="H4" s="4"/>
    </row>
    <row r="5" spans="1:8" ht="25.5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5" customHeight="1">
      <c r="A6" s="8">
        <v>801</v>
      </c>
      <c r="B6" s="8">
        <v>80101</v>
      </c>
      <c r="C6" s="9"/>
      <c r="D6" s="10" t="s">
        <v>9</v>
      </c>
      <c r="E6" s="11">
        <f>SUM(E7:E26)</f>
        <v>3706399</v>
      </c>
      <c r="F6" s="11">
        <f>SUM(F7:F26)</f>
        <v>4283620.07</v>
      </c>
      <c r="G6" s="11">
        <f>SUM(G7:G26)</f>
        <v>4272620.16</v>
      </c>
      <c r="H6" s="12">
        <f aca="true" t="shared" si="0" ref="H6:H13">((G6/F6)*100)</f>
        <v>99.74320995279116</v>
      </c>
    </row>
    <row r="7" spans="1:8" ht="22.5" customHeight="1">
      <c r="A7" s="9"/>
      <c r="B7" s="9"/>
      <c r="C7" s="9">
        <v>3020</v>
      </c>
      <c r="D7" s="13" t="s">
        <v>10</v>
      </c>
      <c r="E7" s="14">
        <v>182712</v>
      </c>
      <c r="F7" s="14">
        <v>207495</v>
      </c>
      <c r="G7" s="15">
        <v>207470.32</v>
      </c>
      <c r="H7" s="15">
        <f t="shared" si="0"/>
        <v>99.98810573748766</v>
      </c>
    </row>
    <row r="8" spans="1:8" ht="12.75">
      <c r="A8" s="9"/>
      <c r="B8" s="9"/>
      <c r="C8" s="9">
        <v>4010</v>
      </c>
      <c r="D8" s="16" t="s">
        <v>11</v>
      </c>
      <c r="E8" s="15">
        <v>2193559</v>
      </c>
      <c r="F8" s="15">
        <v>2259031</v>
      </c>
      <c r="G8" s="15">
        <v>2250784.45</v>
      </c>
      <c r="H8" s="15">
        <f t="shared" si="0"/>
        <v>99.63495188866378</v>
      </c>
    </row>
    <row r="9" spans="1:8" ht="12.75">
      <c r="A9" s="9"/>
      <c r="B9" s="9"/>
      <c r="C9" s="9">
        <v>4040</v>
      </c>
      <c r="D9" s="16" t="s">
        <v>12</v>
      </c>
      <c r="E9" s="15">
        <v>172254</v>
      </c>
      <c r="F9" s="15">
        <v>169376</v>
      </c>
      <c r="G9" s="15">
        <v>169374.01</v>
      </c>
      <c r="H9" s="15">
        <f t="shared" si="0"/>
        <v>99.99882509918761</v>
      </c>
    </row>
    <row r="10" spans="1:8" ht="12.75">
      <c r="A10" s="9"/>
      <c r="B10" s="9"/>
      <c r="C10" s="9">
        <v>4110</v>
      </c>
      <c r="D10" s="17" t="s">
        <v>13</v>
      </c>
      <c r="E10" s="15">
        <v>394419</v>
      </c>
      <c r="F10" s="14">
        <v>393324.28</v>
      </c>
      <c r="G10" s="15">
        <v>391884.03</v>
      </c>
      <c r="H10" s="15">
        <f t="shared" si="0"/>
        <v>99.63382631756168</v>
      </c>
    </row>
    <row r="11" spans="1:8" ht="12.75">
      <c r="A11" s="9"/>
      <c r="B11" s="9"/>
      <c r="C11" s="9">
        <v>4120</v>
      </c>
      <c r="D11" s="16" t="s">
        <v>14</v>
      </c>
      <c r="E11" s="15">
        <v>62759</v>
      </c>
      <c r="F11" s="14">
        <v>60782.39</v>
      </c>
      <c r="G11" s="15">
        <v>60107.88</v>
      </c>
      <c r="H11" s="15">
        <f t="shared" si="0"/>
        <v>98.89028713744227</v>
      </c>
    </row>
    <row r="12" spans="1:8" ht="12.75">
      <c r="A12" s="9"/>
      <c r="B12" s="9"/>
      <c r="C12" s="9">
        <v>4170</v>
      </c>
      <c r="D12" s="16" t="s">
        <v>15</v>
      </c>
      <c r="E12" s="15">
        <v>4600</v>
      </c>
      <c r="F12" s="14">
        <v>8334.4</v>
      </c>
      <c r="G12" s="15">
        <v>8266</v>
      </c>
      <c r="H12" s="15">
        <f t="shared" si="0"/>
        <v>99.17930504895374</v>
      </c>
    </row>
    <row r="13" spans="1:8" ht="12.75">
      <c r="A13" s="9"/>
      <c r="B13" s="9"/>
      <c r="C13" s="9">
        <v>4210</v>
      </c>
      <c r="D13" s="16" t="s">
        <v>16</v>
      </c>
      <c r="E13" s="15">
        <v>158407</v>
      </c>
      <c r="F13" s="15">
        <v>270728</v>
      </c>
      <c r="G13" s="15">
        <v>270658.83</v>
      </c>
      <c r="H13" s="15">
        <f t="shared" si="0"/>
        <v>99.97445037085193</v>
      </c>
    </row>
    <row r="14" spans="1:8" ht="38.25">
      <c r="A14" s="9"/>
      <c r="B14" s="9"/>
      <c r="C14" s="9">
        <v>4240</v>
      </c>
      <c r="D14" s="13" t="s">
        <v>17</v>
      </c>
      <c r="E14" s="15">
        <v>4300</v>
      </c>
      <c r="F14" s="15">
        <v>94903</v>
      </c>
      <c r="G14" s="15">
        <v>94902.29</v>
      </c>
      <c r="H14" s="15">
        <f>G14/F14*100</f>
        <v>99.99925186769649</v>
      </c>
    </row>
    <row r="15" spans="1:8" ht="12.75">
      <c r="A15" s="9"/>
      <c r="B15" s="9"/>
      <c r="C15" s="9">
        <v>4260</v>
      </c>
      <c r="D15" s="16" t="s">
        <v>18</v>
      </c>
      <c r="E15" s="14">
        <v>70824</v>
      </c>
      <c r="F15" s="14">
        <v>70210</v>
      </c>
      <c r="G15" s="14">
        <v>70189.34</v>
      </c>
      <c r="H15" s="15">
        <f aca="true" t="shared" si="1" ref="H15:H24">((G15/F15)*100)</f>
        <v>99.97057399230879</v>
      </c>
    </row>
    <row r="16" spans="1:8" ht="12.75">
      <c r="A16" s="9"/>
      <c r="B16" s="9"/>
      <c r="C16" s="9">
        <v>4270</v>
      </c>
      <c r="D16" s="16" t="s">
        <v>19</v>
      </c>
      <c r="E16" s="14">
        <v>70000</v>
      </c>
      <c r="F16" s="14">
        <v>360726</v>
      </c>
      <c r="G16" s="14">
        <v>360691.49</v>
      </c>
      <c r="H16" s="15">
        <f t="shared" si="1"/>
        <v>99.99043318197191</v>
      </c>
    </row>
    <row r="17" spans="1:8" ht="12.75">
      <c r="A17" s="9"/>
      <c r="B17" s="9"/>
      <c r="C17" s="9">
        <v>4280</v>
      </c>
      <c r="D17" s="16" t="s">
        <v>20</v>
      </c>
      <c r="E17" s="14">
        <v>2500</v>
      </c>
      <c r="F17" s="14">
        <v>3222</v>
      </c>
      <c r="G17" s="14">
        <v>3192</v>
      </c>
      <c r="H17" s="15">
        <f t="shared" si="1"/>
        <v>99.06890130353817</v>
      </c>
    </row>
    <row r="18" spans="1:8" ht="12.75">
      <c r="A18" s="9"/>
      <c r="B18" s="9"/>
      <c r="C18" s="9">
        <v>4300</v>
      </c>
      <c r="D18" s="16" t="s">
        <v>21</v>
      </c>
      <c r="E18" s="14">
        <v>178583</v>
      </c>
      <c r="F18" s="14">
        <v>203896</v>
      </c>
      <c r="G18" s="14">
        <v>203563.84</v>
      </c>
      <c r="H18" s="15">
        <f t="shared" si="1"/>
        <v>99.837093420175</v>
      </c>
    </row>
    <row r="19" spans="1:8" ht="12.75">
      <c r="A19" s="9"/>
      <c r="B19" s="9"/>
      <c r="C19" s="9">
        <v>4350</v>
      </c>
      <c r="D19" s="16" t="s">
        <v>22</v>
      </c>
      <c r="E19" s="14">
        <v>4600</v>
      </c>
      <c r="F19" s="14">
        <v>3740</v>
      </c>
      <c r="G19" s="14">
        <v>3733.03</v>
      </c>
      <c r="H19" s="15">
        <f t="shared" si="1"/>
        <v>99.81363636363638</v>
      </c>
    </row>
    <row r="20" spans="1:8" ht="51">
      <c r="A20" s="9"/>
      <c r="B20" s="9"/>
      <c r="C20" s="9">
        <v>4370</v>
      </c>
      <c r="D20" s="18" t="s">
        <v>23</v>
      </c>
      <c r="E20" s="14">
        <v>13570</v>
      </c>
      <c r="F20" s="14">
        <v>11622</v>
      </c>
      <c r="G20" s="14">
        <v>11620.08</v>
      </c>
      <c r="H20" s="15">
        <f t="shared" si="1"/>
        <v>99.98347960764067</v>
      </c>
    </row>
    <row r="21" spans="1:8" ht="12.75">
      <c r="A21" s="9"/>
      <c r="B21" s="9"/>
      <c r="C21" s="9">
        <v>4410</v>
      </c>
      <c r="D21" s="16" t="s">
        <v>24</v>
      </c>
      <c r="E21" s="14">
        <v>6600</v>
      </c>
      <c r="F21" s="14">
        <v>4909</v>
      </c>
      <c r="G21" s="14">
        <v>4904.23</v>
      </c>
      <c r="H21" s="15">
        <f t="shared" si="1"/>
        <v>99.9028315339173</v>
      </c>
    </row>
    <row r="22" spans="1:8" ht="12.75">
      <c r="A22" s="9"/>
      <c r="B22" s="9"/>
      <c r="C22" s="9">
        <v>4430</v>
      </c>
      <c r="D22" s="16" t="s">
        <v>25</v>
      </c>
      <c r="E22" s="14">
        <v>4440</v>
      </c>
      <c r="F22" s="14">
        <v>4675</v>
      </c>
      <c r="G22" s="14">
        <v>4675</v>
      </c>
      <c r="H22" s="15">
        <f t="shared" si="1"/>
        <v>100</v>
      </c>
    </row>
    <row r="23" spans="1:8" ht="38.25">
      <c r="A23" s="9"/>
      <c r="B23" s="9"/>
      <c r="C23" s="9">
        <v>4440</v>
      </c>
      <c r="D23" s="13" t="s">
        <v>26</v>
      </c>
      <c r="E23" s="14">
        <v>130222</v>
      </c>
      <c r="F23" s="15">
        <v>138084</v>
      </c>
      <c r="G23" s="15">
        <v>138084</v>
      </c>
      <c r="H23" s="15">
        <f t="shared" si="1"/>
        <v>100</v>
      </c>
    </row>
    <row r="24" spans="1:8" ht="51">
      <c r="A24" s="9"/>
      <c r="B24" s="9"/>
      <c r="C24" s="9">
        <v>4740</v>
      </c>
      <c r="D24" s="19" t="s">
        <v>27</v>
      </c>
      <c r="E24" s="15">
        <v>2050</v>
      </c>
      <c r="F24" s="15">
        <v>1562</v>
      </c>
      <c r="G24" s="15">
        <v>1561.34</v>
      </c>
      <c r="H24" s="15">
        <f t="shared" si="1"/>
        <v>99.95774647887323</v>
      </c>
    </row>
    <row r="25" spans="1:8" ht="25.5">
      <c r="A25" s="9"/>
      <c r="B25" s="9"/>
      <c r="C25" s="9">
        <v>6050</v>
      </c>
      <c r="D25" s="19" t="s">
        <v>28</v>
      </c>
      <c r="E25" s="15">
        <v>50000</v>
      </c>
      <c r="F25" s="15">
        <v>0</v>
      </c>
      <c r="G25" s="15">
        <v>0</v>
      </c>
      <c r="H25" s="15">
        <v>0</v>
      </c>
    </row>
    <row r="26" spans="1:8" ht="25.5">
      <c r="A26" s="9"/>
      <c r="B26" s="9"/>
      <c r="C26" s="9">
        <v>6060</v>
      </c>
      <c r="D26" s="20" t="s">
        <v>28</v>
      </c>
      <c r="E26" s="15">
        <v>0</v>
      </c>
      <c r="F26" s="15">
        <v>17000</v>
      </c>
      <c r="G26" s="15">
        <v>16958</v>
      </c>
      <c r="H26" s="15">
        <f aca="true" t="shared" si="2" ref="H26:H57">((G26/F26)*100)</f>
        <v>99.75294117647059</v>
      </c>
    </row>
    <row r="27" spans="1:8" ht="21.75" customHeight="1">
      <c r="A27" s="8">
        <v>801</v>
      </c>
      <c r="B27" s="8">
        <v>80103</v>
      </c>
      <c r="C27" s="9"/>
      <c r="D27" s="21" t="s">
        <v>29</v>
      </c>
      <c r="E27" s="11">
        <f>SUM(E28:E34)</f>
        <v>323819</v>
      </c>
      <c r="F27" s="11">
        <f>SUM(F28:F34)</f>
        <v>346784</v>
      </c>
      <c r="G27" s="11">
        <f>SUM(G28:G34)</f>
        <v>346137.38999999996</v>
      </c>
      <c r="H27" s="12">
        <f t="shared" si="2"/>
        <v>99.81354099381747</v>
      </c>
    </row>
    <row r="28" spans="1:8" ht="38.25">
      <c r="A28" s="9"/>
      <c r="B28" s="9"/>
      <c r="C28" s="9">
        <v>3020</v>
      </c>
      <c r="D28" s="13" t="s">
        <v>10</v>
      </c>
      <c r="E28" s="15">
        <v>23831</v>
      </c>
      <c r="F28" s="15">
        <v>27611</v>
      </c>
      <c r="G28" s="15">
        <v>27589.76</v>
      </c>
      <c r="H28" s="15">
        <f t="shared" si="2"/>
        <v>99.92307413711926</v>
      </c>
    </row>
    <row r="29" spans="1:8" ht="12.75">
      <c r="A29" s="9"/>
      <c r="B29" s="9"/>
      <c r="C29" s="9">
        <v>4010</v>
      </c>
      <c r="D29" s="16" t="s">
        <v>11</v>
      </c>
      <c r="E29" s="15">
        <v>220719</v>
      </c>
      <c r="F29" s="15">
        <v>237116</v>
      </c>
      <c r="G29" s="15">
        <v>236619.78</v>
      </c>
      <c r="H29" s="15">
        <f t="shared" si="2"/>
        <v>99.7907269016009</v>
      </c>
    </row>
    <row r="30" spans="1:8" ht="12.75">
      <c r="A30" s="9"/>
      <c r="B30" s="9"/>
      <c r="C30" s="9">
        <v>4040</v>
      </c>
      <c r="D30" s="16" t="s">
        <v>12</v>
      </c>
      <c r="E30" s="15">
        <v>17187</v>
      </c>
      <c r="F30" s="15">
        <v>16983</v>
      </c>
      <c r="G30" s="15">
        <v>16970.36</v>
      </c>
      <c r="H30" s="15">
        <f t="shared" si="2"/>
        <v>99.92557263145498</v>
      </c>
    </row>
    <row r="31" spans="1:8" ht="12.75">
      <c r="A31" s="9"/>
      <c r="B31" s="9"/>
      <c r="C31" s="9">
        <v>4110</v>
      </c>
      <c r="D31" s="16" t="s">
        <v>13</v>
      </c>
      <c r="E31" s="15">
        <v>40195</v>
      </c>
      <c r="F31" s="15">
        <v>42448</v>
      </c>
      <c r="G31" s="15">
        <v>42358.13</v>
      </c>
      <c r="H31" s="15">
        <f t="shared" si="2"/>
        <v>99.78828213343385</v>
      </c>
    </row>
    <row r="32" spans="1:8" ht="12.75">
      <c r="A32" s="9"/>
      <c r="B32" s="9"/>
      <c r="C32" s="9">
        <v>4120</v>
      </c>
      <c r="D32" s="16" t="s">
        <v>14</v>
      </c>
      <c r="E32" s="15">
        <v>6396</v>
      </c>
      <c r="F32" s="15">
        <v>6751</v>
      </c>
      <c r="G32" s="15">
        <v>6724.36</v>
      </c>
      <c r="H32" s="15">
        <f t="shared" si="2"/>
        <v>99.60539179380832</v>
      </c>
    </row>
    <row r="33" spans="1:8" ht="38.25">
      <c r="A33" s="9"/>
      <c r="B33" s="9"/>
      <c r="C33" s="9">
        <v>4240</v>
      </c>
      <c r="D33" s="13" t="s">
        <v>17</v>
      </c>
      <c r="E33" s="15">
        <v>1800</v>
      </c>
      <c r="F33" s="15">
        <v>1500</v>
      </c>
      <c r="G33" s="15">
        <v>1500</v>
      </c>
      <c r="H33" s="15">
        <f t="shared" si="2"/>
        <v>100</v>
      </c>
    </row>
    <row r="34" spans="1:8" ht="38.25">
      <c r="A34" s="9"/>
      <c r="B34" s="9"/>
      <c r="C34" s="9">
        <v>4440</v>
      </c>
      <c r="D34" s="13" t="s">
        <v>26</v>
      </c>
      <c r="E34" s="15">
        <v>13691</v>
      </c>
      <c r="F34" s="15">
        <v>14375</v>
      </c>
      <c r="G34" s="15">
        <v>14375</v>
      </c>
      <c r="H34" s="15">
        <f t="shared" si="2"/>
        <v>100</v>
      </c>
    </row>
    <row r="35" spans="1:8" ht="13.5" customHeight="1">
      <c r="A35" s="8">
        <v>801</v>
      </c>
      <c r="B35" s="8">
        <v>80104</v>
      </c>
      <c r="C35" s="8"/>
      <c r="D35" s="10" t="s">
        <v>30</v>
      </c>
      <c r="E35" s="12">
        <f>SUM(E36:E37)</f>
        <v>66350</v>
      </c>
      <c r="F35" s="12">
        <f>SUM(F36:F37)</f>
        <v>60866</v>
      </c>
      <c r="G35" s="12">
        <f>SUM(G36:G37)</f>
        <v>60865.85</v>
      </c>
      <c r="H35" s="12">
        <f t="shared" si="2"/>
        <v>99.99975355699405</v>
      </c>
    </row>
    <row r="36" spans="1:8" ht="38.25">
      <c r="A36" s="8"/>
      <c r="B36" s="8"/>
      <c r="C36" s="9">
        <v>2540</v>
      </c>
      <c r="D36" s="19" t="s">
        <v>31</v>
      </c>
      <c r="E36" s="15">
        <v>48000</v>
      </c>
      <c r="F36" s="15">
        <v>42900</v>
      </c>
      <c r="G36" s="15">
        <v>42900</v>
      </c>
      <c r="H36" s="15">
        <f t="shared" si="2"/>
        <v>100</v>
      </c>
    </row>
    <row r="37" spans="1:8" ht="12.75">
      <c r="A37" s="9"/>
      <c r="B37" s="9"/>
      <c r="C37" s="9">
        <v>4300</v>
      </c>
      <c r="D37" s="16" t="s">
        <v>21</v>
      </c>
      <c r="E37" s="15">
        <v>18350</v>
      </c>
      <c r="F37" s="15">
        <v>17966</v>
      </c>
      <c r="G37" s="15">
        <v>17965.85</v>
      </c>
      <c r="H37" s="15">
        <f t="shared" si="2"/>
        <v>99.99916508961371</v>
      </c>
    </row>
    <row r="38" spans="1:8" ht="12.75" customHeight="1">
      <c r="A38" s="8">
        <v>801</v>
      </c>
      <c r="B38" s="8">
        <v>80110</v>
      </c>
      <c r="C38" s="9"/>
      <c r="D38" s="10" t="s">
        <v>32</v>
      </c>
      <c r="E38" s="11">
        <f>SUM(E39:E48)</f>
        <v>1321962</v>
      </c>
      <c r="F38" s="11">
        <f>SUM(F39:F48)</f>
        <v>1349305</v>
      </c>
      <c r="G38" s="11">
        <f>SUM(G39:G48)</f>
        <v>1347818.99</v>
      </c>
      <c r="H38" s="12">
        <f t="shared" si="2"/>
        <v>99.88986848785115</v>
      </c>
    </row>
    <row r="39" spans="1:8" ht="38.25">
      <c r="A39" s="9"/>
      <c r="B39" s="9"/>
      <c r="C39" s="9">
        <v>3020</v>
      </c>
      <c r="D39" s="13" t="s">
        <v>33</v>
      </c>
      <c r="E39" s="15">
        <v>87020</v>
      </c>
      <c r="F39" s="15">
        <v>95245</v>
      </c>
      <c r="G39" s="15">
        <v>95229.96</v>
      </c>
      <c r="H39" s="15">
        <f t="shared" si="2"/>
        <v>99.98420914483701</v>
      </c>
    </row>
    <row r="40" spans="1:8" ht="12.75">
      <c r="A40" s="9"/>
      <c r="B40" s="9"/>
      <c r="C40" s="9">
        <v>4010</v>
      </c>
      <c r="D40" s="16" t="s">
        <v>11</v>
      </c>
      <c r="E40" s="15">
        <v>913357</v>
      </c>
      <c r="F40" s="15">
        <v>902542</v>
      </c>
      <c r="G40" s="15">
        <v>901581.64</v>
      </c>
      <c r="H40" s="15">
        <f t="shared" si="2"/>
        <v>99.89359387153173</v>
      </c>
    </row>
    <row r="41" spans="1:8" ht="12.75">
      <c r="A41" s="9"/>
      <c r="B41" s="9"/>
      <c r="C41" s="9">
        <v>4040</v>
      </c>
      <c r="D41" s="16" t="s">
        <v>12</v>
      </c>
      <c r="E41" s="15">
        <v>69531</v>
      </c>
      <c r="F41" s="15">
        <v>69150</v>
      </c>
      <c r="G41" s="15">
        <v>69149.17</v>
      </c>
      <c r="H41" s="15">
        <f t="shared" si="2"/>
        <v>99.99879971077368</v>
      </c>
    </row>
    <row r="42" spans="1:8" ht="12.75">
      <c r="A42" s="9"/>
      <c r="B42" s="9"/>
      <c r="C42" s="9">
        <v>4110</v>
      </c>
      <c r="D42" s="16" t="s">
        <v>13</v>
      </c>
      <c r="E42" s="15">
        <v>163947</v>
      </c>
      <c r="F42" s="15">
        <v>157827</v>
      </c>
      <c r="G42" s="15">
        <v>157459.69</v>
      </c>
      <c r="H42" s="15">
        <f t="shared" si="2"/>
        <v>99.76727049237456</v>
      </c>
    </row>
    <row r="43" spans="1:8" ht="12.75">
      <c r="A43" s="9"/>
      <c r="B43" s="9"/>
      <c r="C43" s="9">
        <v>4120</v>
      </c>
      <c r="D43" s="16" t="s">
        <v>14</v>
      </c>
      <c r="E43" s="15">
        <v>26146</v>
      </c>
      <c r="F43" s="15">
        <v>26112</v>
      </c>
      <c r="G43" s="15">
        <v>25983.27</v>
      </c>
      <c r="H43" s="15">
        <f t="shared" si="2"/>
        <v>99.50700827205883</v>
      </c>
    </row>
    <row r="44" spans="1:8" ht="12.75">
      <c r="A44" s="9"/>
      <c r="B44" s="9"/>
      <c r="C44" s="9">
        <v>4210</v>
      </c>
      <c r="D44" s="16" t="s">
        <v>16</v>
      </c>
      <c r="E44" s="15">
        <v>1200</v>
      </c>
      <c r="F44" s="15">
        <v>6523</v>
      </c>
      <c r="G44" s="15">
        <v>6523</v>
      </c>
      <c r="H44" s="15">
        <f t="shared" si="2"/>
        <v>100</v>
      </c>
    </row>
    <row r="45" spans="1:8" ht="38.25">
      <c r="A45" s="9"/>
      <c r="B45" s="9"/>
      <c r="C45" s="9">
        <v>4240</v>
      </c>
      <c r="D45" s="13" t="s">
        <v>17</v>
      </c>
      <c r="E45" s="15">
        <v>3300</v>
      </c>
      <c r="F45" s="15">
        <v>32656</v>
      </c>
      <c r="G45" s="15">
        <v>32656</v>
      </c>
      <c r="H45" s="15">
        <f t="shared" si="2"/>
        <v>100</v>
      </c>
    </row>
    <row r="46" spans="1:8" ht="12.75">
      <c r="A46" s="9"/>
      <c r="B46" s="9"/>
      <c r="C46" s="9">
        <v>4410</v>
      </c>
      <c r="D46" s="16" t="s">
        <v>24</v>
      </c>
      <c r="E46" s="15">
        <v>1000</v>
      </c>
      <c r="F46" s="15">
        <v>440</v>
      </c>
      <c r="G46" s="15">
        <v>426.26</v>
      </c>
      <c r="H46" s="15">
        <f t="shared" si="2"/>
        <v>96.87727272727273</v>
      </c>
    </row>
    <row r="47" spans="1:8" ht="38.25">
      <c r="A47" s="9"/>
      <c r="B47" s="9"/>
      <c r="C47" s="9">
        <v>4440</v>
      </c>
      <c r="D47" s="13" t="s">
        <v>26</v>
      </c>
      <c r="E47" s="15">
        <v>55761</v>
      </c>
      <c r="F47" s="15">
        <v>58550</v>
      </c>
      <c r="G47" s="15">
        <v>58550</v>
      </c>
      <c r="H47" s="15">
        <f t="shared" si="2"/>
        <v>100</v>
      </c>
    </row>
    <row r="48" spans="1:8" ht="51">
      <c r="A48" s="9"/>
      <c r="B48" s="9"/>
      <c r="C48" s="9">
        <v>4740</v>
      </c>
      <c r="D48" s="13" t="s">
        <v>27</v>
      </c>
      <c r="E48" s="15">
        <v>700</v>
      </c>
      <c r="F48" s="15">
        <v>260</v>
      </c>
      <c r="G48" s="15">
        <v>260</v>
      </c>
      <c r="H48" s="15">
        <f t="shared" si="2"/>
        <v>100</v>
      </c>
    </row>
    <row r="49" spans="1:8" ht="12" customHeight="1">
      <c r="A49" s="8">
        <v>801</v>
      </c>
      <c r="B49" s="8">
        <v>80113</v>
      </c>
      <c r="C49" s="9"/>
      <c r="D49" s="10" t="s">
        <v>34</v>
      </c>
      <c r="E49" s="11">
        <f>SUM(E50:E58)</f>
        <v>377005</v>
      </c>
      <c r="F49" s="11">
        <f>SUM(F50:F58)</f>
        <v>389235</v>
      </c>
      <c r="G49" s="11">
        <f>SUM(G50:G58)</f>
        <v>388882.95</v>
      </c>
      <c r="H49" s="12">
        <f t="shared" si="2"/>
        <v>99.9095533546572</v>
      </c>
    </row>
    <row r="50" spans="1:8" ht="12.75">
      <c r="A50" s="8"/>
      <c r="B50" s="8"/>
      <c r="C50" s="9">
        <v>4010</v>
      </c>
      <c r="D50" s="16" t="s">
        <v>11</v>
      </c>
      <c r="E50" s="15">
        <v>31159</v>
      </c>
      <c r="F50" s="15">
        <v>30359</v>
      </c>
      <c r="G50" s="15">
        <v>30271.6</v>
      </c>
      <c r="H50" s="15">
        <f t="shared" si="2"/>
        <v>99.71211172963535</v>
      </c>
    </row>
    <row r="51" spans="1:8" ht="12.75">
      <c r="A51" s="8"/>
      <c r="B51" s="8"/>
      <c r="C51" s="9">
        <v>4040</v>
      </c>
      <c r="D51" s="16" t="s">
        <v>12</v>
      </c>
      <c r="E51" s="15">
        <v>2462</v>
      </c>
      <c r="F51" s="15">
        <v>2325</v>
      </c>
      <c r="G51" s="15">
        <v>2324.04</v>
      </c>
      <c r="H51" s="15">
        <f t="shared" si="2"/>
        <v>99.95870967741935</v>
      </c>
    </row>
    <row r="52" spans="1:8" ht="12.75">
      <c r="A52" s="8"/>
      <c r="B52" s="8"/>
      <c r="C52" s="9">
        <v>4110</v>
      </c>
      <c r="D52" s="16" t="s">
        <v>13</v>
      </c>
      <c r="E52" s="15">
        <v>5400</v>
      </c>
      <c r="F52" s="15">
        <v>5400</v>
      </c>
      <c r="G52" s="15">
        <v>5301.93</v>
      </c>
      <c r="H52" s="15">
        <f t="shared" si="2"/>
        <v>98.18388888888889</v>
      </c>
    </row>
    <row r="53" spans="1:8" ht="12.75">
      <c r="A53" s="8"/>
      <c r="B53" s="8"/>
      <c r="C53" s="9">
        <v>4120</v>
      </c>
      <c r="D53" s="16" t="s">
        <v>14</v>
      </c>
      <c r="E53" s="15">
        <v>824</v>
      </c>
      <c r="F53" s="15">
        <v>824</v>
      </c>
      <c r="G53" s="15">
        <v>702.06</v>
      </c>
      <c r="H53" s="15">
        <f t="shared" si="2"/>
        <v>85.2014563106796</v>
      </c>
    </row>
    <row r="54" spans="1:8" ht="12.75">
      <c r="A54" s="8"/>
      <c r="B54" s="8"/>
      <c r="C54" s="9">
        <v>4210</v>
      </c>
      <c r="D54" s="16" t="s">
        <v>16</v>
      </c>
      <c r="E54" s="15">
        <v>29000</v>
      </c>
      <c r="F54" s="15">
        <v>29170</v>
      </c>
      <c r="G54" s="15">
        <v>29158.45</v>
      </c>
      <c r="H54" s="15">
        <f t="shared" si="2"/>
        <v>99.96040452519712</v>
      </c>
    </row>
    <row r="55" spans="1:8" ht="12.75">
      <c r="A55" s="8"/>
      <c r="B55" s="8"/>
      <c r="C55" s="9">
        <v>4300</v>
      </c>
      <c r="D55" s="16" t="s">
        <v>21</v>
      </c>
      <c r="E55" s="15">
        <v>304100</v>
      </c>
      <c r="F55" s="15">
        <v>317082</v>
      </c>
      <c r="G55" s="15">
        <v>317051.18</v>
      </c>
      <c r="H55" s="15">
        <f t="shared" si="2"/>
        <v>99.99028011681521</v>
      </c>
    </row>
    <row r="56" spans="1:8" ht="12.75">
      <c r="A56" s="8"/>
      <c r="B56" s="8"/>
      <c r="C56" s="9">
        <v>4410</v>
      </c>
      <c r="D56" s="16" t="s">
        <v>24</v>
      </c>
      <c r="E56" s="15">
        <v>200</v>
      </c>
      <c r="F56" s="15">
        <v>120</v>
      </c>
      <c r="G56" s="15">
        <v>118.69</v>
      </c>
      <c r="H56" s="15">
        <f t="shared" si="2"/>
        <v>98.90833333333333</v>
      </c>
    </row>
    <row r="57" spans="1:8" ht="12.75">
      <c r="A57" s="8"/>
      <c r="B57" s="8"/>
      <c r="C57" s="9">
        <v>4430</v>
      </c>
      <c r="D57" s="16" t="s">
        <v>35</v>
      </c>
      <c r="E57" s="15">
        <v>2500</v>
      </c>
      <c r="F57" s="15">
        <v>2455</v>
      </c>
      <c r="G57" s="15">
        <v>2455</v>
      </c>
      <c r="H57" s="15">
        <f t="shared" si="2"/>
        <v>100</v>
      </c>
    </row>
    <row r="58" spans="1:8" ht="38.25">
      <c r="A58" s="9"/>
      <c r="B58" s="9"/>
      <c r="C58" s="9">
        <v>4440</v>
      </c>
      <c r="D58" s="13" t="s">
        <v>26</v>
      </c>
      <c r="E58" s="15">
        <v>1360</v>
      </c>
      <c r="F58" s="15">
        <v>1500</v>
      </c>
      <c r="G58" s="15">
        <v>1500</v>
      </c>
      <c r="H58" s="15">
        <f aca="true" t="shared" si="3" ref="H58:H89">((G58/F58)*100)</f>
        <v>100</v>
      </c>
    </row>
    <row r="59" spans="1:8" ht="23.25" customHeight="1">
      <c r="A59" s="8">
        <v>801</v>
      </c>
      <c r="B59" s="8">
        <v>80114</v>
      </c>
      <c r="C59" s="9"/>
      <c r="D59" s="21" t="s">
        <v>36</v>
      </c>
      <c r="E59" s="11">
        <f>SUM(E60:E76)</f>
        <v>244119</v>
      </c>
      <c r="F59" s="11">
        <f>SUM(F60:F76)</f>
        <v>250237</v>
      </c>
      <c r="G59" s="11">
        <f>SUM(G60:G76)</f>
        <v>249581.13</v>
      </c>
      <c r="H59" s="12">
        <f t="shared" si="3"/>
        <v>99.7379004703541</v>
      </c>
    </row>
    <row r="60" spans="1:8" ht="12.75">
      <c r="A60" s="9"/>
      <c r="B60" s="9"/>
      <c r="C60" s="9">
        <v>4010</v>
      </c>
      <c r="D60" s="16" t="s">
        <v>11</v>
      </c>
      <c r="E60" s="14">
        <v>149145</v>
      </c>
      <c r="F60" s="14">
        <v>150745</v>
      </c>
      <c r="G60" s="15">
        <v>150305.9</v>
      </c>
      <c r="H60" s="15">
        <f t="shared" si="3"/>
        <v>99.7087133901622</v>
      </c>
    </row>
    <row r="61" spans="1:8" ht="12.75">
      <c r="A61" s="9"/>
      <c r="B61" s="9"/>
      <c r="C61" s="9">
        <v>4040</v>
      </c>
      <c r="D61" s="16" t="s">
        <v>12</v>
      </c>
      <c r="E61" s="14">
        <v>11270</v>
      </c>
      <c r="F61" s="14">
        <v>10412</v>
      </c>
      <c r="G61" s="15">
        <v>10411.37</v>
      </c>
      <c r="H61" s="15">
        <f t="shared" si="3"/>
        <v>99.9939492892816</v>
      </c>
    </row>
    <row r="62" spans="1:8" ht="12.75">
      <c r="A62" s="9"/>
      <c r="B62" s="9"/>
      <c r="C62" s="9">
        <v>4110</v>
      </c>
      <c r="D62" s="16" t="s">
        <v>13</v>
      </c>
      <c r="E62" s="14">
        <v>25763</v>
      </c>
      <c r="F62" s="14">
        <v>25708</v>
      </c>
      <c r="G62" s="15">
        <v>25518.1</v>
      </c>
      <c r="H62" s="15">
        <f t="shared" si="3"/>
        <v>99.26131943363933</v>
      </c>
    </row>
    <row r="63" spans="1:8" ht="12.75">
      <c r="A63" s="9"/>
      <c r="B63" s="9"/>
      <c r="C63" s="9">
        <v>4120</v>
      </c>
      <c r="D63" s="16" t="s">
        <v>14</v>
      </c>
      <c r="E63" s="14">
        <v>3930</v>
      </c>
      <c r="F63" s="14">
        <v>3985</v>
      </c>
      <c r="G63" s="15">
        <v>3985</v>
      </c>
      <c r="H63" s="15">
        <f t="shared" si="3"/>
        <v>100</v>
      </c>
    </row>
    <row r="64" spans="1:8" ht="12.75">
      <c r="A64" s="9"/>
      <c r="B64" s="9"/>
      <c r="C64" s="9">
        <v>4170</v>
      </c>
      <c r="D64" s="16" t="s">
        <v>15</v>
      </c>
      <c r="E64" s="14">
        <v>4000</v>
      </c>
      <c r="F64" s="14">
        <v>11100</v>
      </c>
      <c r="G64" s="15">
        <v>11100</v>
      </c>
      <c r="H64" s="15">
        <f t="shared" si="3"/>
        <v>100</v>
      </c>
    </row>
    <row r="65" spans="1:8" ht="12.75">
      <c r="A65" s="9"/>
      <c r="B65" s="9"/>
      <c r="C65" s="9">
        <v>4210</v>
      </c>
      <c r="D65" s="16" t="s">
        <v>16</v>
      </c>
      <c r="E65" s="14">
        <v>12100</v>
      </c>
      <c r="F65" s="14">
        <v>12020</v>
      </c>
      <c r="G65" s="15">
        <v>12016.75</v>
      </c>
      <c r="H65" s="15">
        <f t="shared" si="3"/>
        <v>99.97296173044926</v>
      </c>
    </row>
    <row r="66" spans="1:8" ht="12.75">
      <c r="A66" s="9"/>
      <c r="B66" s="9"/>
      <c r="C66" s="9">
        <v>4260</v>
      </c>
      <c r="D66" s="16" t="s">
        <v>18</v>
      </c>
      <c r="E66" s="14">
        <v>2000</v>
      </c>
      <c r="F66" s="14">
        <v>2480</v>
      </c>
      <c r="G66" s="15">
        <v>2466.43</v>
      </c>
      <c r="H66" s="15">
        <f t="shared" si="3"/>
        <v>99.45282258064515</v>
      </c>
    </row>
    <row r="67" spans="1:8" ht="12.75">
      <c r="A67" s="9"/>
      <c r="B67" s="9"/>
      <c r="C67" s="9">
        <v>4280</v>
      </c>
      <c r="D67" s="16" t="s">
        <v>20</v>
      </c>
      <c r="E67" s="14">
        <v>200</v>
      </c>
      <c r="F67" s="14">
        <v>180</v>
      </c>
      <c r="G67" s="15">
        <v>180</v>
      </c>
      <c r="H67" s="15">
        <f t="shared" si="3"/>
        <v>100</v>
      </c>
    </row>
    <row r="68" spans="1:8" ht="12.75">
      <c r="A68" s="9"/>
      <c r="B68" s="9"/>
      <c r="C68" s="9">
        <v>4300</v>
      </c>
      <c r="D68" s="16" t="s">
        <v>21</v>
      </c>
      <c r="E68" s="14">
        <v>10100</v>
      </c>
      <c r="F68" s="14">
        <v>8660</v>
      </c>
      <c r="G68" s="15">
        <v>8659.98</v>
      </c>
      <c r="H68" s="15">
        <f t="shared" si="3"/>
        <v>99.99976905311779</v>
      </c>
    </row>
    <row r="69" spans="1:8" ht="25.5" customHeight="1">
      <c r="A69" s="9"/>
      <c r="B69" s="9"/>
      <c r="C69" s="9">
        <v>4370</v>
      </c>
      <c r="D69" s="13" t="s">
        <v>37</v>
      </c>
      <c r="E69" s="14">
        <v>3000</v>
      </c>
      <c r="F69" s="14">
        <v>2883</v>
      </c>
      <c r="G69" s="15">
        <v>2882.7</v>
      </c>
      <c r="H69" s="15">
        <f t="shared" si="3"/>
        <v>99.98959417273673</v>
      </c>
    </row>
    <row r="70" spans="1:8" ht="25.5">
      <c r="A70" s="9"/>
      <c r="B70" s="9"/>
      <c r="C70" s="9">
        <v>4400</v>
      </c>
      <c r="D70" s="13" t="s">
        <v>38</v>
      </c>
      <c r="E70" s="14">
        <v>13300</v>
      </c>
      <c r="F70" s="14">
        <v>13180</v>
      </c>
      <c r="G70" s="15">
        <v>13176</v>
      </c>
      <c r="H70" s="15">
        <f t="shared" si="3"/>
        <v>99.96965098634294</v>
      </c>
    </row>
    <row r="71" spans="1:8" ht="12.75">
      <c r="A71" s="9"/>
      <c r="B71" s="9"/>
      <c r="C71" s="9">
        <v>4410</v>
      </c>
      <c r="D71" s="16" t="s">
        <v>24</v>
      </c>
      <c r="E71" s="14">
        <v>700</v>
      </c>
      <c r="F71" s="14">
        <v>208</v>
      </c>
      <c r="G71" s="15">
        <v>207.8</v>
      </c>
      <c r="H71" s="15">
        <f t="shared" si="3"/>
        <v>99.90384615384616</v>
      </c>
    </row>
    <row r="72" spans="1:8" ht="12.75">
      <c r="A72" s="9"/>
      <c r="B72" s="9"/>
      <c r="C72" s="9">
        <v>4430</v>
      </c>
      <c r="D72" s="16" t="s">
        <v>25</v>
      </c>
      <c r="E72" s="14">
        <v>180</v>
      </c>
      <c r="F72" s="14">
        <v>152</v>
      </c>
      <c r="G72" s="15">
        <v>152</v>
      </c>
      <c r="H72" s="15">
        <f t="shared" si="3"/>
        <v>100</v>
      </c>
    </row>
    <row r="73" spans="1:8" ht="38.25">
      <c r="A73" s="9"/>
      <c r="B73" s="9"/>
      <c r="C73" s="9">
        <v>4440</v>
      </c>
      <c r="D73" s="13" t="s">
        <v>26</v>
      </c>
      <c r="E73" s="14">
        <v>4231</v>
      </c>
      <c r="F73" s="14">
        <v>4667</v>
      </c>
      <c r="G73" s="15">
        <v>4667</v>
      </c>
      <c r="H73" s="15">
        <f t="shared" si="3"/>
        <v>100</v>
      </c>
    </row>
    <row r="74" spans="1:8" ht="38.25">
      <c r="A74" s="9"/>
      <c r="B74" s="9"/>
      <c r="C74" s="9">
        <v>4700</v>
      </c>
      <c r="D74" s="13" t="s">
        <v>39</v>
      </c>
      <c r="E74" s="14">
        <v>1400</v>
      </c>
      <c r="F74" s="14">
        <v>1950</v>
      </c>
      <c r="G74" s="15">
        <v>1948</v>
      </c>
      <c r="H74" s="15">
        <f t="shared" si="3"/>
        <v>99.8974358974359</v>
      </c>
    </row>
    <row r="75" spans="1:8" ht="51">
      <c r="A75" s="9"/>
      <c r="B75" s="9"/>
      <c r="C75" s="9">
        <v>4740</v>
      </c>
      <c r="D75" s="13" t="s">
        <v>27</v>
      </c>
      <c r="E75" s="14">
        <v>700</v>
      </c>
      <c r="F75" s="14">
        <v>457</v>
      </c>
      <c r="G75" s="15">
        <v>456.18</v>
      </c>
      <c r="H75" s="15">
        <f t="shared" si="3"/>
        <v>99.82056892778994</v>
      </c>
    </row>
    <row r="76" spans="1:8" ht="38.25">
      <c r="A76" s="9"/>
      <c r="B76" s="9"/>
      <c r="C76" s="9">
        <v>4750</v>
      </c>
      <c r="D76" s="13" t="s">
        <v>40</v>
      </c>
      <c r="E76" s="14">
        <v>2100</v>
      </c>
      <c r="F76" s="14">
        <v>1450</v>
      </c>
      <c r="G76" s="15">
        <v>1447.92</v>
      </c>
      <c r="H76" s="15">
        <f t="shared" si="3"/>
        <v>99.85655172413793</v>
      </c>
    </row>
    <row r="77" spans="1:8" ht="12" customHeight="1">
      <c r="A77" s="8">
        <v>801</v>
      </c>
      <c r="B77" s="8">
        <v>80120</v>
      </c>
      <c r="C77" s="9"/>
      <c r="D77" s="10" t="s">
        <v>41</v>
      </c>
      <c r="E77" s="11">
        <f>SUM(E78:E88)</f>
        <v>354665</v>
      </c>
      <c r="F77" s="11">
        <f>SUM(F78:F88)</f>
        <v>380796</v>
      </c>
      <c r="G77" s="11">
        <f>SUM(G78:G88)</f>
        <v>378424.25</v>
      </c>
      <c r="H77" s="12">
        <f t="shared" si="3"/>
        <v>99.37715994915914</v>
      </c>
    </row>
    <row r="78" spans="1:8" ht="38.25">
      <c r="A78" s="9"/>
      <c r="B78" s="9"/>
      <c r="C78" s="9">
        <v>3020</v>
      </c>
      <c r="D78" s="13" t="s">
        <v>33</v>
      </c>
      <c r="E78" s="14">
        <v>20341</v>
      </c>
      <c r="F78" s="14">
        <v>23058</v>
      </c>
      <c r="G78" s="15">
        <v>23055.97</v>
      </c>
      <c r="H78" s="15">
        <f t="shared" si="3"/>
        <v>99.99119611414694</v>
      </c>
    </row>
    <row r="79" spans="1:8" ht="12.75">
      <c r="A79" s="9"/>
      <c r="B79" s="9"/>
      <c r="C79" s="9">
        <v>3240</v>
      </c>
      <c r="D79" s="16" t="s">
        <v>42</v>
      </c>
      <c r="E79" s="14">
        <v>2100</v>
      </c>
      <c r="F79" s="14">
        <v>1800</v>
      </c>
      <c r="G79" s="15">
        <v>1800</v>
      </c>
      <c r="H79" s="15">
        <f t="shared" si="3"/>
        <v>100</v>
      </c>
    </row>
    <row r="80" spans="1:8" ht="12.75">
      <c r="A80" s="9"/>
      <c r="B80" s="9"/>
      <c r="C80" s="9">
        <v>4010</v>
      </c>
      <c r="D80" s="16" t="s">
        <v>11</v>
      </c>
      <c r="E80" s="14">
        <v>246016</v>
      </c>
      <c r="F80" s="14">
        <v>253250</v>
      </c>
      <c r="G80" s="15">
        <v>251217.52</v>
      </c>
      <c r="H80" s="15">
        <f t="shared" si="3"/>
        <v>99.19744126357354</v>
      </c>
    </row>
    <row r="81" spans="1:8" ht="12.75">
      <c r="A81" s="9"/>
      <c r="B81" s="9"/>
      <c r="C81" s="9">
        <v>4040</v>
      </c>
      <c r="D81" s="16" t="s">
        <v>12</v>
      </c>
      <c r="E81" s="14">
        <v>21250</v>
      </c>
      <c r="F81" s="14">
        <v>20854</v>
      </c>
      <c r="G81" s="15">
        <v>20853.19</v>
      </c>
      <c r="H81" s="15">
        <f t="shared" si="3"/>
        <v>99.99611585307375</v>
      </c>
    </row>
    <row r="82" spans="1:8" ht="12.75">
      <c r="A82" s="9"/>
      <c r="B82" s="9"/>
      <c r="C82" s="9">
        <v>4110</v>
      </c>
      <c r="D82" s="16" t="s">
        <v>13</v>
      </c>
      <c r="E82" s="14">
        <v>43663</v>
      </c>
      <c r="F82" s="14">
        <v>43898</v>
      </c>
      <c r="G82" s="15">
        <v>43639.37</v>
      </c>
      <c r="H82" s="15">
        <f t="shared" si="3"/>
        <v>99.410838762586</v>
      </c>
    </row>
    <row r="83" spans="1:8" ht="12.75">
      <c r="A83" s="9"/>
      <c r="B83" s="9"/>
      <c r="C83" s="9">
        <v>4120</v>
      </c>
      <c r="D83" s="16" t="s">
        <v>14</v>
      </c>
      <c r="E83" s="14">
        <v>7028</v>
      </c>
      <c r="F83" s="14">
        <v>5821</v>
      </c>
      <c r="G83" s="15">
        <v>5751.75</v>
      </c>
      <c r="H83" s="15">
        <f t="shared" si="3"/>
        <v>98.81034186565883</v>
      </c>
    </row>
    <row r="84" spans="1:8" ht="12.75">
      <c r="A84" s="9"/>
      <c r="B84" s="9"/>
      <c r="C84" s="9">
        <v>4210</v>
      </c>
      <c r="D84" s="16" t="s">
        <v>16</v>
      </c>
      <c r="E84" s="14">
        <v>1000</v>
      </c>
      <c r="F84" s="14">
        <v>8735</v>
      </c>
      <c r="G84" s="15">
        <v>8735</v>
      </c>
      <c r="H84" s="15">
        <f t="shared" si="3"/>
        <v>100</v>
      </c>
    </row>
    <row r="85" spans="1:8" ht="38.25">
      <c r="A85" s="9"/>
      <c r="B85" s="9"/>
      <c r="C85" s="9">
        <v>4240</v>
      </c>
      <c r="D85" s="13" t="s">
        <v>17</v>
      </c>
      <c r="E85" s="14">
        <v>2000</v>
      </c>
      <c r="F85" s="14">
        <v>12000</v>
      </c>
      <c r="G85" s="15">
        <v>12000</v>
      </c>
      <c r="H85" s="15">
        <f t="shared" si="3"/>
        <v>100</v>
      </c>
    </row>
    <row r="86" spans="1:8" ht="12.75">
      <c r="A86" s="9"/>
      <c r="B86" s="9"/>
      <c r="C86" s="9">
        <v>4410</v>
      </c>
      <c r="D86" s="16" t="s">
        <v>24</v>
      </c>
      <c r="E86" s="14">
        <v>700</v>
      </c>
      <c r="F86" s="14">
        <v>500</v>
      </c>
      <c r="G86" s="15">
        <v>491.45</v>
      </c>
      <c r="H86" s="15">
        <f t="shared" si="3"/>
        <v>98.29</v>
      </c>
    </row>
    <row r="87" spans="1:8" ht="38.25">
      <c r="A87" s="8"/>
      <c r="B87" s="8"/>
      <c r="C87" s="9">
        <v>4440</v>
      </c>
      <c r="D87" s="13" t="s">
        <v>26</v>
      </c>
      <c r="E87" s="14">
        <v>10267</v>
      </c>
      <c r="F87" s="14">
        <v>10780</v>
      </c>
      <c r="G87" s="15">
        <v>10780</v>
      </c>
      <c r="H87" s="15">
        <f t="shared" si="3"/>
        <v>100</v>
      </c>
    </row>
    <row r="88" spans="1:8" ht="51">
      <c r="A88" s="8"/>
      <c r="B88" s="8"/>
      <c r="C88" s="9">
        <v>4740</v>
      </c>
      <c r="D88" s="13" t="s">
        <v>27</v>
      </c>
      <c r="E88" s="14">
        <v>300</v>
      </c>
      <c r="F88" s="14">
        <v>100</v>
      </c>
      <c r="G88" s="15">
        <v>100</v>
      </c>
      <c r="H88" s="15">
        <f t="shared" si="3"/>
        <v>100</v>
      </c>
    </row>
    <row r="89" spans="1:8" ht="15" customHeight="1">
      <c r="A89" s="8">
        <v>801</v>
      </c>
      <c r="B89" s="8">
        <v>80146</v>
      </c>
      <c r="C89" s="9"/>
      <c r="D89" s="21" t="s">
        <v>43</v>
      </c>
      <c r="E89" s="11">
        <f>SUM(E90:E92)</f>
        <v>33411</v>
      </c>
      <c r="F89" s="11">
        <f>SUM(F90:F92)</f>
        <v>31746</v>
      </c>
      <c r="G89" s="11">
        <f>SUM(G90:G92)</f>
        <v>31730.199999999997</v>
      </c>
      <c r="H89" s="12">
        <f t="shared" si="3"/>
        <v>99.95022995022994</v>
      </c>
    </row>
    <row r="90" spans="1:8" ht="12.75">
      <c r="A90" s="8"/>
      <c r="B90" s="8"/>
      <c r="C90" s="9">
        <v>4210</v>
      </c>
      <c r="D90" s="16" t="s">
        <v>16</v>
      </c>
      <c r="E90" s="14">
        <v>9515</v>
      </c>
      <c r="F90" s="14">
        <v>10058</v>
      </c>
      <c r="G90" s="14">
        <v>10054.13</v>
      </c>
      <c r="H90" s="15">
        <f aca="true" t="shared" si="4" ref="H90:H121">((G90/F90)*100)</f>
        <v>99.96152316563929</v>
      </c>
    </row>
    <row r="91" spans="1:8" ht="12.75">
      <c r="A91" s="9"/>
      <c r="B91" s="9"/>
      <c r="C91" s="9">
        <v>4300</v>
      </c>
      <c r="D91" s="16" t="s">
        <v>21</v>
      </c>
      <c r="E91" s="14">
        <v>21596</v>
      </c>
      <c r="F91" s="14">
        <v>15896</v>
      </c>
      <c r="G91" s="15">
        <v>15888</v>
      </c>
      <c r="H91" s="15">
        <f t="shared" si="4"/>
        <v>99.9496728736789</v>
      </c>
    </row>
    <row r="92" spans="1:8" ht="12.75">
      <c r="A92" s="9"/>
      <c r="B92" s="9"/>
      <c r="C92" s="9">
        <v>4410</v>
      </c>
      <c r="D92" s="16" t="s">
        <v>24</v>
      </c>
      <c r="E92" s="14">
        <v>2300</v>
      </c>
      <c r="F92" s="14">
        <v>5792</v>
      </c>
      <c r="G92" s="15">
        <v>5788.07</v>
      </c>
      <c r="H92" s="15">
        <f t="shared" si="4"/>
        <v>99.93214779005525</v>
      </c>
    </row>
    <row r="93" spans="1:8" ht="11.25" customHeight="1">
      <c r="A93" s="8">
        <v>801</v>
      </c>
      <c r="B93" s="8">
        <v>80148</v>
      </c>
      <c r="C93" s="8"/>
      <c r="D93" s="10" t="s">
        <v>44</v>
      </c>
      <c r="E93" s="11">
        <f>SUM(E94:E103)</f>
        <v>168144</v>
      </c>
      <c r="F93" s="11">
        <f>SUM(F94:F103)</f>
        <v>159910</v>
      </c>
      <c r="G93" s="11">
        <f>SUM(G94:G103)</f>
        <v>159460.62</v>
      </c>
      <c r="H93" s="12">
        <f t="shared" si="4"/>
        <v>99.71897942592707</v>
      </c>
    </row>
    <row r="94" spans="1:8" ht="38.25">
      <c r="A94" s="9"/>
      <c r="B94" s="9"/>
      <c r="C94" s="9">
        <v>3020</v>
      </c>
      <c r="D94" s="13" t="s">
        <v>33</v>
      </c>
      <c r="E94" s="14">
        <v>828</v>
      </c>
      <c r="F94" s="14">
        <v>2228</v>
      </c>
      <c r="G94" s="15">
        <v>2227.4</v>
      </c>
      <c r="H94" s="15">
        <f t="shared" si="4"/>
        <v>99.97307001795332</v>
      </c>
    </row>
    <row r="95" spans="1:8" ht="12.75">
      <c r="A95" s="9"/>
      <c r="B95" s="9"/>
      <c r="C95" s="9">
        <v>4010</v>
      </c>
      <c r="D95" s="16" t="s">
        <v>11</v>
      </c>
      <c r="E95" s="14">
        <v>95047</v>
      </c>
      <c r="F95" s="14">
        <v>87184</v>
      </c>
      <c r="G95" s="15">
        <v>87049.07</v>
      </c>
      <c r="H95" s="15">
        <f t="shared" si="4"/>
        <v>99.84523536428703</v>
      </c>
    </row>
    <row r="96" spans="1:8" ht="12.75">
      <c r="A96" s="9"/>
      <c r="B96" s="9"/>
      <c r="C96" s="9">
        <v>4040</v>
      </c>
      <c r="D96" s="16" t="s">
        <v>12</v>
      </c>
      <c r="E96" s="14">
        <v>4451</v>
      </c>
      <c r="F96" s="14">
        <v>4340</v>
      </c>
      <c r="G96" s="15">
        <v>4330.11</v>
      </c>
      <c r="H96" s="15">
        <f t="shared" si="4"/>
        <v>99.77211981566819</v>
      </c>
    </row>
    <row r="97" spans="1:8" ht="12.75">
      <c r="A97" s="9"/>
      <c r="B97" s="9"/>
      <c r="C97" s="9">
        <v>4110</v>
      </c>
      <c r="D97" s="16" t="s">
        <v>13</v>
      </c>
      <c r="E97" s="14">
        <v>15144</v>
      </c>
      <c r="F97" s="14">
        <v>13165</v>
      </c>
      <c r="G97" s="15">
        <v>13150.3</v>
      </c>
      <c r="H97" s="15">
        <f t="shared" si="4"/>
        <v>99.88834029624003</v>
      </c>
    </row>
    <row r="98" spans="1:8" ht="12.75">
      <c r="A98" s="9"/>
      <c r="B98" s="9"/>
      <c r="C98" s="9">
        <v>4120</v>
      </c>
      <c r="D98" s="16" t="s">
        <v>14</v>
      </c>
      <c r="E98" s="14">
        <v>2438</v>
      </c>
      <c r="F98" s="14">
        <v>2243</v>
      </c>
      <c r="G98" s="15">
        <v>2234.73</v>
      </c>
      <c r="H98" s="15">
        <f t="shared" si="4"/>
        <v>99.6312973695943</v>
      </c>
    </row>
    <row r="99" spans="1:8" ht="12.75">
      <c r="A99" s="9"/>
      <c r="B99" s="9"/>
      <c r="C99" s="9">
        <v>4170</v>
      </c>
      <c r="D99" s="16" t="s">
        <v>15</v>
      </c>
      <c r="E99" s="14">
        <v>3400</v>
      </c>
      <c r="F99" s="14">
        <v>3400</v>
      </c>
      <c r="G99" s="15">
        <v>3400</v>
      </c>
      <c r="H99" s="15">
        <f t="shared" si="4"/>
        <v>100</v>
      </c>
    </row>
    <row r="100" spans="1:8" ht="12.75">
      <c r="A100" s="9"/>
      <c r="B100" s="9"/>
      <c r="C100" s="9">
        <v>4210</v>
      </c>
      <c r="D100" s="16" t="s">
        <v>16</v>
      </c>
      <c r="E100" s="14">
        <v>3500</v>
      </c>
      <c r="F100" s="14">
        <v>2836</v>
      </c>
      <c r="G100" s="15">
        <v>2835.01</v>
      </c>
      <c r="H100" s="15">
        <f t="shared" si="4"/>
        <v>99.96509167842032</v>
      </c>
    </row>
    <row r="101" spans="1:8" ht="12.75">
      <c r="A101" s="9"/>
      <c r="B101" s="9"/>
      <c r="C101" s="9">
        <v>4260</v>
      </c>
      <c r="D101" s="16" t="s">
        <v>18</v>
      </c>
      <c r="E101" s="14">
        <v>11950</v>
      </c>
      <c r="F101" s="14">
        <v>12714</v>
      </c>
      <c r="G101" s="15">
        <v>12434</v>
      </c>
      <c r="H101" s="15">
        <f t="shared" si="4"/>
        <v>97.79770331917571</v>
      </c>
    </row>
    <row r="102" spans="1:8" ht="12.75">
      <c r="A102" s="9"/>
      <c r="B102" s="9"/>
      <c r="C102" s="9">
        <v>4300</v>
      </c>
      <c r="D102" s="16" t="s">
        <v>21</v>
      </c>
      <c r="E102" s="14">
        <v>26400</v>
      </c>
      <c r="F102" s="14">
        <v>26300</v>
      </c>
      <c r="G102" s="15">
        <v>26300</v>
      </c>
      <c r="H102" s="15">
        <f t="shared" si="4"/>
        <v>100</v>
      </c>
    </row>
    <row r="103" spans="1:8" ht="38.25">
      <c r="A103" s="8"/>
      <c r="B103" s="8"/>
      <c r="C103" s="9">
        <v>4440</v>
      </c>
      <c r="D103" s="13" t="s">
        <v>26</v>
      </c>
      <c r="E103" s="14">
        <v>4986</v>
      </c>
      <c r="F103" s="14">
        <v>5500</v>
      </c>
      <c r="G103" s="15">
        <v>5500</v>
      </c>
      <c r="H103" s="15">
        <f t="shared" si="4"/>
        <v>100</v>
      </c>
    </row>
    <row r="104" spans="1:8" ht="12.75" customHeight="1">
      <c r="A104" s="8">
        <v>801</v>
      </c>
      <c r="B104" s="8">
        <v>80195</v>
      </c>
      <c r="C104" s="9"/>
      <c r="D104" s="10" t="s">
        <v>45</v>
      </c>
      <c r="E104" s="11">
        <f>SUM(E106:E107)</f>
        <v>66875</v>
      </c>
      <c r="F104" s="11">
        <f>SUM(F105:F107)</f>
        <v>58996</v>
      </c>
      <c r="G104" s="11">
        <f>SUM(G105:G107)</f>
        <v>55234</v>
      </c>
      <c r="H104" s="12">
        <f t="shared" si="4"/>
        <v>93.6232964946776</v>
      </c>
    </row>
    <row r="105" spans="1:8" ht="12.75">
      <c r="A105" s="8"/>
      <c r="B105" s="8"/>
      <c r="C105" s="9">
        <v>4170</v>
      </c>
      <c r="D105" s="16" t="s">
        <v>15</v>
      </c>
      <c r="E105" s="14">
        <v>0</v>
      </c>
      <c r="F105" s="22">
        <v>400</v>
      </c>
      <c r="G105" s="22">
        <v>400</v>
      </c>
      <c r="H105" s="15">
        <f t="shared" si="4"/>
        <v>100</v>
      </c>
    </row>
    <row r="106" spans="1:8" ht="12.75">
      <c r="A106" s="8"/>
      <c r="B106" s="8"/>
      <c r="C106" s="9">
        <v>4300</v>
      </c>
      <c r="D106" s="16" t="s">
        <v>21</v>
      </c>
      <c r="E106" s="14">
        <v>17000</v>
      </c>
      <c r="F106" s="14">
        <v>3762</v>
      </c>
      <c r="G106" s="14">
        <v>0</v>
      </c>
      <c r="H106" s="15">
        <f t="shared" si="4"/>
        <v>0</v>
      </c>
    </row>
    <row r="107" spans="1:8" ht="38.25">
      <c r="A107" s="8"/>
      <c r="B107" s="8"/>
      <c r="C107" s="9">
        <v>4440</v>
      </c>
      <c r="D107" s="13" t="s">
        <v>26</v>
      </c>
      <c r="E107" s="14">
        <v>49875</v>
      </c>
      <c r="F107" s="14">
        <v>54834</v>
      </c>
      <c r="G107" s="15">
        <v>54834</v>
      </c>
      <c r="H107" s="15">
        <f t="shared" si="4"/>
        <v>100</v>
      </c>
    </row>
    <row r="108" spans="1:8" ht="12.75" customHeight="1">
      <c r="A108" s="23"/>
      <c r="B108" s="23"/>
      <c r="C108" s="24"/>
      <c r="D108" s="10" t="s">
        <v>46</v>
      </c>
      <c r="E108" s="11">
        <f>E104+E93+E89+E77+E59+E49+E38+E35+E27+E6</f>
        <v>6662749</v>
      </c>
      <c r="F108" s="11">
        <f>F104+F93+F89+F77+F59+F49+F38+F35+F27+F6</f>
        <v>7311495.07</v>
      </c>
      <c r="G108" s="11">
        <f>G104+G93+G89+G77+G59+G49+G38+G35+G27+G6</f>
        <v>7290755.540000001</v>
      </c>
      <c r="H108" s="12">
        <f t="shared" si="4"/>
        <v>99.7163435138581</v>
      </c>
    </row>
    <row r="109" spans="1:8" ht="12.75" customHeight="1">
      <c r="A109" s="25">
        <v>852</v>
      </c>
      <c r="B109" s="25">
        <v>85295</v>
      </c>
      <c r="C109" s="8"/>
      <c r="D109" s="21" t="s">
        <v>45</v>
      </c>
      <c r="E109" s="12">
        <f>SUM(E110:E116)</f>
        <v>0</v>
      </c>
      <c r="F109" s="12">
        <f>SUM(F110:F116)</f>
        <v>121766.42000000001</v>
      </c>
      <c r="G109" s="12">
        <f>SUM(G110:G116)</f>
        <v>121766.42000000001</v>
      </c>
      <c r="H109" s="12">
        <f t="shared" si="4"/>
        <v>100</v>
      </c>
    </row>
    <row r="110" spans="1:8" ht="12.75">
      <c r="A110" s="25"/>
      <c r="B110" s="26"/>
      <c r="C110" s="27">
        <v>4113</v>
      </c>
      <c r="D110" s="16" t="s">
        <v>11</v>
      </c>
      <c r="E110" s="15">
        <v>0</v>
      </c>
      <c r="F110" s="28">
        <v>4885.04</v>
      </c>
      <c r="G110" s="28">
        <v>4885.04</v>
      </c>
      <c r="H110" s="28">
        <f t="shared" si="4"/>
        <v>100</v>
      </c>
    </row>
    <row r="111" spans="1:8" ht="12.75">
      <c r="A111" s="25"/>
      <c r="B111" s="25"/>
      <c r="C111" s="27">
        <v>4123</v>
      </c>
      <c r="D111" s="16" t="s">
        <v>14</v>
      </c>
      <c r="E111" s="15">
        <v>0</v>
      </c>
      <c r="F111" s="28">
        <v>777.56</v>
      </c>
      <c r="G111" s="28">
        <v>777.56</v>
      </c>
      <c r="H111" s="28">
        <f t="shared" si="4"/>
        <v>100</v>
      </c>
    </row>
    <row r="112" spans="1:8" ht="12.75">
      <c r="A112" s="26"/>
      <c r="B112" s="26"/>
      <c r="C112" s="26">
        <v>4173</v>
      </c>
      <c r="D112" s="16" t="s">
        <v>15</v>
      </c>
      <c r="E112" s="15">
        <v>0</v>
      </c>
      <c r="F112" s="15">
        <v>40419</v>
      </c>
      <c r="G112" s="15">
        <v>40419</v>
      </c>
      <c r="H112" s="15">
        <f t="shared" si="4"/>
        <v>100</v>
      </c>
    </row>
    <row r="113" spans="1:8" ht="12.75">
      <c r="A113" s="26"/>
      <c r="B113" s="26"/>
      <c r="C113" s="26">
        <v>4213</v>
      </c>
      <c r="D113" s="16" t="s">
        <v>16</v>
      </c>
      <c r="E113" s="15">
        <v>0</v>
      </c>
      <c r="F113" s="15">
        <v>30144.58</v>
      </c>
      <c r="G113" s="15">
        <v>30144.58</v>
      </c>
      <c r="H113" s="15">
        <f t="shared" si="4"/>
        <v>100</v>
      </c>
    </row>
    <row r="114" spans="1:8" ht="38.25">
      <c r="A114" s="26"/>
      <c r="B114" s="26"/>
      <c r="C114" s="26">
        <v>4243</v>
      </c>
      <c r="D114" s="13" t="s">
        <v>17</v>
      </c>
      <c r="E114" s="15">
        <v>0</v>
      </c>
      <c r="F114" s="15">
        <v>9115.04</v>
      </c>
      <c r="G114" s="15">
        <v>9115.04</v>
      </c>
      <c r="H114" s="15">
        <f t="shared" si="4"/>
        <v>100</v>
      </c>
    </row>
    <row r="115" spans="1:8" ht="12.75">
      <c r="A115" s="26"/>
      <c r="B115" s="26"/>
      <c r="C115" s="26">
        <v>4273</v>
      </c>
      <c r="D115" s="16" t="s">
        <v>19</v>
      </c>
      <c r="E115" s="15">
        <v>0</v>
      </c>
      <c r="F115" s="15">
        <v>14500.16</v>
      </c>
      <c r="G115" s="15">
        <v>14500.16</v>
      </c>
      <c r="H115" s="15">
        <f t="shared" si="4"/>
        <v>100</v>
      </c>
    </row>
    <row r="116" spans="1:8" ht="12.75">
      <c r="A116" s="26"/>
      <c r="B116" s="26"/>
      <c r="C116" s="26">
        <v>4303</v>
      </c>
      <c r="D116" s="16" t="s">
        <v>21</v>
      </c>
      <c r="E116" s="15">
        <v>0</v>
      </c>
      <c r="F116" s="15">
        <v>21925.04</v>
      </c>
      <c r="G116" s="15">
        <v>21925.04</v>
      </c>
      <c r="H116" s="15">
        <f t="shared" si="4"/>
        <v>100</v>
      </c>
    </row>
    <row r="117" spans="1:8" ht="12" customHeight="1">
      <c r="A117" s="9"/>
      <c r="B117" s="9"/>
      <c r="C117" s="9"/>
      <c r="D117" s="10" t="s">
        <v>47</v>
      </c>
      <c r="E117" s="12">
        <v>0</v>
      </c>
      <c r="F117" s="12">
        <f>F109</f>
        <v>121766.42000000001</v>
      </c>
      <c r="G117" s="12">
        <f>G109</f>
        <v>121766.42000000001</v>
      </c>
      <c r="H117" s="12">
        <f t="shared" si="4"/>
        <v>100</v>
      </c>
    </row>
    <row r="118" spans="1:8" ht="12" customHeight="1">
      <c r="A118" s="8">
        <v>854</v>
      </c>
      <c r="B118" s="8">
        <v>85401</v>
      </c>
      <c r="C118" s="9"/>
      <c r="D118" s="10" t="s">
        <v>48</v>
      </c>
      <c r="E118" s="11">
        <f>SUM(E119:E126)</f>
        <v>122251</v>
      </c>
      <c r="F118" s="11">
        <f>SUM(F119:F126)</f>
        <v>133934</v>
      </c>
      <c r="G118" s="11">
        <f>SUM(G119:G126)</f>
        <v>132893.87</v>
      </c>
      <c r="H118" s="12">
        <f t="shared" si="4"/>
        <v>99.22340107814296</v>
      </c>
    </row>
    <row r="119" spans="1:8" ht="38.25">
      <c r="A119" s="9"/>
      <c r="B119" s="9"/>
      <c r="C119" s="9">
        <v>3020</v>
      </c>
      <c r="D119" s="13" t="s">
        <v>33</v>
      </c>
      <c r="E119" s="14">
        <v>7727</v>
      </c>
      <c r="F119" s="14">
        <v>6209</v>
      </c>
      <c r="G119" s="15">
        <v>6092.24</v>
      </c>
      <c r="H119" s="15">
        <f t="shared" si="4"/>
        <v>98.119503945885</v>
      </c>
    </row>
    <row r="120" spans="1:8" ht="12.75">
      <c r="A120" s="9"/>
      <c r="B120" s="9"/>
      <c r="C120" s="9">
        <v>4010</v>
      </c>
      <c r="D120" s="16" t="s">
        <v>11</v>
      </c>
      <c r="E120" s="14">
        <v>83530</v>
      </c>
      <c r="F120" s="14">
        <v>94757</v>
      </c>
      <c r="G120" s="15">
        <v>94461.94</v>
      </c>
      <c r="H120" s="15">
        <f t="shared" si="4"/>
        <v>99.6886140337917</v>
      </c>
    </row>
    <row r="121" spans="1:8" ht="12.75">
      <c r="A121" s="9"/>
      <c r="B121" s="9"/>
      <c r="C121" s="9">
        <v>4040</v>
      </c>
      <c r="D121" s="16" t="s">
        <v>12</v>
      </c>
      <c r="E121" s="14">
        <v>6192</v>
      </c>
      <c r="F121" s="14">
        <v>6028</v>
      </c>
      <c r="G121" s="15">
        <v>6023.83</v>
      </c>
      <c r="H121" s="15">
        <f t="shared" si="4"/>
        <v>99.93082282680822</v>
      </c>
    </row>
    <row r="122" spans="1:8" ht="12.75">
      <c r="A122" s="9"/>
      <c r="B122" s="9"/>
      <c r="C122" s="9">
        <v>4110</v>
      </c>
      <c r="D122" s="16" t="s">
        <v>13</v>
      </c>
      <c r="E122" s="14">
        <v>14971</v>
      </c>
      <c r="F122" s="14">
        <v>16750</v>
      </c>
      <c r="G122" s="15">
        <v>16228.65</v>
      </c>
      <c r="H122" s="15">
        <f>((G122/F122)*100)</f>
        <v>96.88746268656716</v>
      </c>
    </row>
    <row r="123" spans="1:8" ht="12.75">
      <c r="A123" s="9"/>
      <c r="B123" s="9"/>
      <c r="C123" s="9">
        <v>4120</v>
      </c>
      <c r="D123" s="16" t="s">
        <v>14</v>
      </c>
      <c r="E123" s="14">
        <v>2385</v>
      </c>
      <c r="F123" s="14">
        <v>2507</v>
      </c>
      <c r="G123" s="15">
        <v>2404.21</v>
      </c>
      <c r="H123" s="15">
        <f>((G123/F123)*100)</f>
        <v>95.89988033506182</v>
      </c>
    </row>
    <row r="124" spans="1:8" ht="12.75">
      <c r="A124" s="9"/>
      <c r="B124" s="9"/>
      <c r="C124" s="9">
        <v>4210</v>
      </c>
      <c r="D124" s="16" t="s">
        <v>16</v>
      </c>
      <c r="E124" s="14">
        <v>2100</v>
      </c>
      <c r="F124" s="14">
        <v>2100</v>
      </c>
      <c r="G124" s="15">
        <v>2100</v>
      </c>
      <c r="H124" s="15">
        <f>((G124/F124)*100)</f>
        <v>100</v>
      </c>
    </row>
    <row r="125" spans="1:8" ht="38.25">
      <c r="A125" s="9"/>
      <c r="B125" s="9"/>
      <c r="C125" s="9">
        <v>4240</v>
      </c>
      <c r="D125" s="13" t="s">
        <v>17</v>
      </c>
      <c r="E125" s="14">
        <v>600</v>
      </c>
      <c r="F125" s="14">
        <v>600</v>
      </c>
      <c r="G125" s="15">
        <v>600</v>
      </c>
      <c r="H125" s="15">
        <f>((G125/F125)*100)</f>
        <v>100</v>
      </c>
    </row>
    <row r="126" spans="1:8" ht="38.25">
      <c r="A126" s="9"/>
      <c r="B126" s="9"/>
      <c r="C126" s="9">
        <v>4440</v>
      </c>
      <c r="D126" s="13" t="s">
        <v>26</v>
      </c>
      <c r="E126" s="14">
        <v>4746</v>
      </c>
      <c r="F126" s="14">
        <v>4983</v>
      </c>
      <c r="G126" s="15">
        <v>4983</v>
      </c>
      <c r="H126" s="15">
        <f>((G126/F126)*100)</f>
        <v>100</v>
      </c>
    </row>
    <row r="127" spans="1:8" ht="15" customHeight="1">
      <c r="A127" s="8">
        <v>854</v>
      </c>
      <c r="B127" s="8">
        <v>85415</v>
      </c>
      <c r="C127" s="9"/>
      <c r="D127" s="10" t="s">
        <v>49</v>
      </c>
      <c r="E127" s="11">
        <f>SUM(E128:E129)</f>
        <v>0</v>
      </c>
      <c r="F127" s="11">
        <f>SUM(F128:F129)</f>
        <v>253447</v>
      </c>
      <c r="G127" s="11">
        <f>SUM(G128:G129)</f>
        <v>246778.11000000002</v>
      </c>
      <c r="H127" s="12">
        <f>((G127/F127)*100)</f>
        <v>97.36872403303255</v>
      </c>
    </row>
    <row r="128" spans="1:8" ht="12.75">
      <c r="A128" s="9"/>
      <c r="B128" s="9"/>
      <c r="C128" s="9">
        <v>3240</v>
      </c>
      <c r="D128" s="16" t="s">
        <v>42</v>
      </c>
      <c r="E128" s="14">
        <v>0</v>
      </c>
      <c r="F128" s="14">
        <v>224121</v>
      </c>
      <c r="G128" s="15">
        <v>223268.17</v>
      </c>
      <c r="H128" s="15">
        <f>((G128/F128)*100)</f>
        <v>99.61947787132844</v>
      </c>
    </row>
    <row r="129" spans="1:8" ht="25.5">
      <c r="A129" s="9"/>
      <c r="B129" s="9"/>
      <c r="C129" s="9">
        <v>3260</v>
      </c>
      <c r="D129" s="13" t="s">
        <v>50</v>
      </c>
      <c r="E129" s="14">
        <v>0</v>
      </c>
      <c r="F129" s="14">
        <v>29326</v>
      </c>
      <c r="G129" s="15">
        <v>23509.94</v>
      </c>
      <c r="H129" s="15">
        <f>((G129/F129)*100)</f>
        <v>80.16756461842733</v>
      </c>
    </row>
    <row r="130" spans="1:8" ht="14.25" customHeight="1">
      <c r="A130" s="9"/>
      <c r="B130" s="9"/>
      <c r="C130" s="9"/>
      <c r="D130" s="10" t="s">
        <v>51</v>
      </c>
      <c r="E130" s="11">
        <f>E127+E118</f>
        <v>122251</v>
      </c>
      <c r="F130" s="11">
        <f>F127+F118</f>
        <v>387381</v>
      </c>
      <c r="G130" s="11">
        <f>G127+G118</f>
        <v>379671.98</v>
      </c>
      <c r="H130" s="12">
        <f>((G130/F130)*100)</f>
        <v>98.00996435034243</v>
      </c>
    </row>
    <row r="131" spans="1:8" ht="14.25" customHeight="1">
      <c r="A131" s="9"/>
      <c r="B131" s="9"/>
      <c r="C131" s="9"/>
      <c r="D131" s="10" t="s">
        <v>52</v>
      </c>
      <c r="E131" s="11">
        <f>E130+E108</f>
        <v>6785000</v>
      </c>
      <c r="F131" s="11">
        <f>F108+F117+F130</f>
        <v>7820642.49</v>
      </c>
      <c r="G131" s="11">
        <f>G130+G108+G117</f>
        <v>7792193.940000001</v>
      </c>
      <c r="H131" s="12">
        <f>((G131/F131)*100)</f>
        <v>99.63623768716732</v>
      </c>
    </row>
    <row r="133" ht="16.5" customHeight="1"/>
    <row r="134" spans="1:8" ht="9" customHeight="1">
      <c r="A134" s="29"/>
      <c r="B134" s="29"/>
      <c r="C134" s="29"/>
      <c r="D134" s="30"/>
      <c r="E134" s="31"/>
      <c r="F134" s="31"/>
      <c r="G134" s="31"/>
      <c r="H134" s="32"/>
    </row>
    <row r="135" spans="1:8" ht="15">
      <c r="A135" s="29"/>
      <c r="B135" s="29"/>
      <c r="C135" s="33"/>
      <c r="D135" s="34" t="s">
        <v>0</v>
      </c>
      <c r="E135" s="35"/>
      <c r="F135" s="35"/>
      <c r="G135" s="4"/>
      <c r="H135" s="36"/>
    </row>
    <row r="136" spans="1:8" ht="15">
      <c r="A136" s="29"/>
      <c r="B136" s="29"/>
      <c r="C136" s="37" t="s">
        <v>53</v>
      </c>
      <c r="D136" s="37"/>
      <c r="E136" s="37"/>
      <c r="F136" s="37"/>
      <c r="G136" s="4"/>
      <c r="H136" s="36"/>
    </row>
    <row r="137" spans="1:8" ht="15">
      <c r="A137" s="29"/>
      <c r="B137" s="29"/>
      <c r="C137" s="37"/>
      <c r="D137" s="1"/>
      <c r="E137" s="35"/>
      <c r="F137" s="35"/>
      <c r="G137" s="4"/>
      <c r="H137" s="36"/>
    </row>
    <row r="138" spans="1:8" ht="25.5">
      <c r="A138" s="5" t="s">
        <v>1</v>
      </c>
      <c r="B138" s="5" t="s">
        <v>2</v>
      </c>
      <c r="C138" s="5" t="s">
        <v>3</v>
      </c>
      <c r="D138" s="5" t="s">
        <v>4</v>
      </c>
      <c r="E138" s="6" t="s">
        <v>5</v>
      </c>
      <c r="F138" s="6" t="s">
        <v>6</v>
      </c>
      <c r="G138" s="6" t="s">
        <v>7</v>
      </c>
      <c r="H138" s="6" t="s">
        <v>8</v>
      </c>
    </row>
    <row r="139" spans="1:8" ht="12.75">
      <c r="A139" s="8">
        <v>801</v>
      </c>
      <c r="B139" s="8">
        <v>80101</v>
      </c>
      <c r="C139" s="9"/>
      <c r="D139" s="10" t="s">
        <v>9</v>
      </c>
      <c r="E139" s="12">
        <f>SUM(E140:E157)</f>
        <v>1579166</v>
      </c>
      <c r="F139" s="12">
        <f>SUM(F140:F157)</f>
        <v>1667808.0699999998</v>
      </c>
      <c r="G139" s="12">
        <f>SUM(G140:G157)</f>
        <v>1664334.5899999999</v>
      </c>
      <c r="H139" s="12">
        <f aca="true" t="shared" si="5" ref="H139:H156">((G139/F139)*100)</f>
        <v>99.79173382942079</v>
      </c>
    </row>
    <row r="140" spans="1:8" ht="38.25">
      <c r="A140" s="9"/>
      <c r="B140" s="9"/>
      <c r="C140" s="9">
        <v>3020</v>
      </c>
      <c r="D140" s="13" t="s">
        <v>33</v>
      </c>
      <c r="E140" s="15">
        <v>67463</v>
      </c>
      <c r="F140" s="15">
        <v>78233</v>
      </c>
      <c r="G140" s="15">
        <v>78232.85</v>
      </c>
      <c r="H140" s="15">
        <f t="shared" si="5"/>
        <v>99.9998082650544</v>
      </c>
    </row>
    <row r="141" spans="1:8" ht="12.75">
      <c r="A141" s="9"/>
      <c r="B141" s="9"/>
      <c r="C141" s="9">
        <v>4010</v>
      </c>
      <c r="D141" s="16" t="s">
        <v>11</v>
      </c>
      <c r="E141" s="15">
        <v>896039</v>
      </c>
      <c r="F141" s="15">
        <v>902875</v>
      </c>
      <c r="G141" s="15">
        <v>899716.92</v>
      </c>
      <c r="H141" s="15">
        <f t="shared" si="5"/>
        <v>99.65021957635332</v>
      </c>
    </row>
    <row r="142" spans="1:8" ht="12.75">
      <c r="A142" s="9"/>
      <c r="B142" s="9"/>
      <c r="C142" s="9">
        <v>4040</v>
      </c>
      <c r="D142" s="16" t="s">
        <v>12</v>
      </c>
      <c r="E142" s="15">
        <v>69622</v>
      </c>
      <c r="F142" s="15">
        <v>69098</v>
      </c>
      <c r="G142" s="15">
        <v>69097.25</v>
      </c>
      <c r="H142" s="15">
        <f t="shared" si="5"/>
        <v>99.99891458508205</v>
      </c>
    </row>
    <row r="143" spans="1:8" ht="12.75">
      <c r="A143" s="9"/>
      <c r="B143" s="9"/>
      <c r="C143" s="9">
        <v>4110</v>
      </c>
      <c r="D143" s="16" t="s">
        <v>13</v>
      </c>
      <c r="E143" s="15">
        <v>157356</v>
      </c>
      <c r="F143" s="14">
        <v>155667.28</v>
      </c>
      <c r="G143" s="15">
        <v>155517.74</v>
      </c>
      <c r="H143" s="15">
        <f t="shared" si="5"/>
        <v>99.90393613866702</v>
      </c>
    </row>
    <row r="144" spans="1:8" ht="12.75">
      <c r="A144" s="9"/>
      <c r="B144" s="9"/>
      <c r="C144" s="9">
        <v>4120</v>
      </c>
      <c r="D144" s="16" t="s">
        <v>14</v>
      </c>
      <c r="E144" s="15">
        <v>25330</v>
      </c>
      <c r="F144" s="14">
        <v>24368.39</v>
      </c>
      <c r="G144" s="15">
        <v>24368.39</v>
      </c>
      <c r="H144" s="15">
        <f t="shared" si="5"/>
        <v>100</v>
      </c>
    </row>
    <row r="145" spans="1:8" ht="12.75">
      <c r="A145" s="9"/>
      <c r="B145" s="9"/>
      <c r="C145" s="9">
        <v>4170</v>
      </c>
      <c r="D145" s="16" t="s">
        <v>15</v>
      </c>
      <c r="E145" s="15">
        <v>2000</v>
      </c>
      <c r="F145" s="15">
        <v>3934.4</v>
      </c>
      <c r="G145" s="15">
        <v>3866</v>
      </c>
      <c r="H145" s="15">
        <f t="shared" si="5"/>
        <v>98.26148840992272</v>
      </c>
    </row>
    <row r="146" spans="1:8" ht="12.75">
      <c r="A146" s="9"/>
      <c r="B146" s="9"/>
      <c r="C146" s="9">
        <v>4210</v>
      </c>
      <c r="D146" s="16" t="s">
        <v>16</v>
      </c>
      <c r="E146" s="15">
        <v>31094</v>
      </c>
      <c r="F146" s="15">
        <v>53734</v>
      </c>
      <c r="G146" s="15">
        <v>53722.93</v>
      </c>
      <c r="H146" s="15">
        <f t="shared" si="5"/>
        <v>99.9793985186288</v>
      </c>
    </row>
    <row r="147" spans="1:8" ht="38.25">
      <c r="A147" s="9"/>
      <c r="B147" s="9"/>
      <c r="C147" s="9">
        <v>4240</v>
      </c>
      <c r="D147" s="13" t="s">
        <v>17</v>
      </c>
      <c r="E147" s="15">
        <v>500</v>
      </c>
      <c r="F147" s="15">
        <v>33147</v>
      </c>
      <c r="G147" s="15">
        <v>33146.99</v>
      </c>
      <c r="H147" s="15">
        <f t="shared" si="5"/>
        <v>99.99996983135728</v>
      </c>
    </row>
    <row r="148" spans="1:8" ht="12.75">
      <c r="A148" s="9"/>
      <c r="B148" s="9"/>
      <c r="C148" s="9">
        <v>4260</v>
      </c>
      <c r="D148" s="16" t="s">
        <v>18</v>
      </c>
      <c r="E148" s="15">
        <v>45264</v>
      </c>
      <c r="F148" s="15">
        <v>44167</v>
      </c>
      <c r="G148" s="15">
        <v>44166.03</v>
      </c>
      <c r="H148" s="15">
        <f t="shared" si="5"/>
        <v>99.99780379016006</v>
      </c>
    </row>
    <row r="149" spans="1:8" ht="12.75">
      <c r="A149" s="9"/>
      <c r="B149" s="9"/>
      <c r="C149" s="9">
        <v>4270</v>
      </c>
      <c r="D149" s="16" t="s">
        <v>19</v>
      </c>
      <c r="E149" s="15">
        <v>10000</v>
      </c>
      <c r="F149" s="15">
        <v>57003</v>
      </c>
      <c r="G149" s="15">
        <v>57002.67</v>
      </c>
      <c r="H149" s="15">
        <f t="shared" si="5"/>
        <v>99.99942108310088</v>
      </c>
    </row>
    <row r="150" spans="1:8" ht="12.75">
      <c r="A150" s="9"/>
      <c r="B150" s="9"/>
      <c r="C150" s="9">
        <v>4280</v>
      </c>
      <c r="D150" s="16" t="s">
        <v>20</v>
      </c>
      <c r="E150" s="15">
        <v>1500</v>
      </c>
      <c r="F150" s="15">
        <v>1500</v>
      </c>
      <c r="G150" s="15">
        <v>1500</v>
      </c>
      <c r="H150" s="15">
        <f t="shared" si="5"/>
        <v>100</v>
      </c>
    </row>
    <row r="151" spans="1:8" ht="12.75">
      <c r="A151" s="9"/>
      <c r="B151" s="9"/>
      <c r="C151" s="9">
        <v>4300</v>
      </c>
      <c r="D151" s="16" t="s">
        <v>21</v>
      </c>
      <c r="E151" s="15">
        <v>156913</v>
      </c>
      <c r="F151" s="15">
        <v>177748</v>
      </c>
      <c r="G151" s="15">
        <v>177664.57</v>
      </c>
      <c r="H151" s="15">
        <f t="shared" si="5"/>
        <v>99.95306276301281</v>
      </c>
    </row>
    <row r="152" spans="1:8" ht="51">
      <c r="A152" s="9"/>
      <c r="B152" s="9"/>
      <c r="C152" s="9">
        <v>4370</v>
      </c>
      <c r="D152" s="13" t="s">
        <v>23</v>
      </c>
      <c r="E152" s="15">
        <v>6000</v>
      </c>
      <c r="F152" s="15">
        <v>4437</v>
      </c>
      <c r="G152" s="15">
        <v>4436.25</v>
      </c>
      <c r="H152" s="15">
        <f t="shared" si="5"/>
        <v>99.98309668695065</v>
      </c>
    </row>
    <row r="153" spans="1:8" ht="12.75">
      <c r="A153" s="9"/>
      <c r="B153" s="9"/>
      <c r="C153" s="9">
        <v>4410</v>
      </c>
      <c r="D153" s="16" t="s">
        <v>24</v>
      </c>
      <c r="E153" s="15">
        <v>4000</v>
      </c>
      <c r="F153" s="15">
        <v>2620</v>
      </c>
      <c r="G153" s="15">
        <v>2620</v>
      </c>
      <c r="H153" s="15">
        <f t="shared" si="5"/>
        <v>100</v>
      </c>
    </row>
    <row r="154" spans="1:8" ht="12.75">
      <c r="A154" s="9"/>
      <c r="B154" s="9"/>
      <c r="C154" s="9">
        <v>4430</v>
      </c>
      <c r="D154" s="16" t="s">
        <v>25</v>
      </c>
      <c r="E154" s="15">
        <v>2200</v>
      </c>
      <c r="F154" s="15">
        <v>2200</v>
      </c>
      <c r="G154" s="15">
        <v>2200</v>
      </c>
      <c r="H154" s="15">
        <f t="shared" si="5"/>
        <v>100</v>
      </c>
    </row>
    <row r="155" spans="1:8" ht="38.25">
      <c r="A155" s="9"/>
      <c r="B155" s="9"/>
      <c r="C155" s="9">
        <v>4440</v>
      </c>
      <c r="D155" s="13" t="s">
        <v>26</v>
      </c>
      <c r="E155" s="15">
        <v>53385</v>
      </c>
      <c r="F155" s="15">
        <v>56876</v>
      </c>
      <c r="G155" s="15">
        <v>56876</v>
      </c>
      <c r="H155" s="15">
        <f t="shared" si="5"/>
        <v>100</v>
      </c>
    </row>
    <row r="156" spans="1:8" ht="51">
      <c r="A156" s="9"/>
      <c r="B156" s="9"/>
      <c r="C156" s="9">
        <v>4740</v>
      </c>
      <c r="D156" s="13" t="s">
        <v>27</v>
      </c>
      <c r="E156" s="15">
        <v>500</v>
      </c>
      <c r="F156" s="15">
        <v>200</v>
      </c>
      <c r="G156" s="15">
        <v>200</v>
      </c>
      <c r="H156" s="15">
        <f t="shared" si="5"/>
        <v>100</v>
      </c>
    </row>
    <row r="157" spans="1:8" ht="25.5">
      <c r="A157" s="9"/>
      <c r="B157" s="9"/>
      <c r="C157" s="9">
        <v>6050</v>
      </c>
      <c r="D157" s="13" t="s">
        <v>28</v>
      </c>
      <c r="E157" s="15">
        <v>50000</v>
      </c>
      <c r="F157" s="15">
        <v>0</v>
      </c>
      <c r="G157" s="15">
        <v>0</v>
      </c>
      <c r="H157" s="15">
        <v>0</v>
      </c>
    </row>
    <row r="158" spans="1:8" ht="25.5">
      <c r="A158" s="8">
        <v>801</v>
      </c>
      <c r="B158" s="8">
        <v>80103</v>
      </c>
      <c r="C158" s="9"/>
      <c r="D158" s="21" t="s">
        <v>29</v>
      </c>
      <c r="E158" s="11">
        <f>SUM(E159:E165)</f>
        <v>105147</v>
      </c>
      <c r="F158" s="11">
        <f>SUM(F159:F165)</f>
        <v>123354</v>
      </c>
      <c r="G158" s="11">
        <f>SUM(G159:G165)</f>
        <v>123181.74</v>
      </c>
      <c r="H158" s="12">
        <f aca="true" t="shared" si="6" ref="H158:H189">((G158/F158)*100)</f>
        <v>99.86035313001605</v>
      </c>
    </row>
    <row r="159" spans="1:8" ht="38.25">
      <c r="A159" s="9"/>
      <c r="B159" s="9"/>
      <c r="C159" s="9">
        <v>3020</v>
      </c>
      <c r="D159" s="13" t="s">
        <v>33</v>
      </c>
      <c r="E159" s="15">
        <v>8205</v>
      </c>
      <c r="F159" s="15">
        <v>10934</v>
      </c>
      <c r="G159" s="15">
        <v>10914.49</v>
      </c>
      <c r="H159" s="15">
        <f t="shared" si="6"/>
        <v>99.82156575818547</v>
      </c>
    </row>
    <row r="160" spans="1:8" ht="12.75">
      <c r="A160" s="9"/>
      <c r="B160" s="9"/>
      <c r="C160" s="9">
        <v>4010</v>
      </c>
      <c r="D160" s="16" t="s">
        <v>11</v>
      </c>
      <c r="E160" s="15">
        <v>71342</v>
      </c>
      <c r="F160" s="15">
        <v>84307</v>
      </c>
      <c r="G160" s="15">
        <v>84177.79</v>
      </c>
      <c r="H160" s="15">
        <f t="shared" si="6"/>
        <v>99.8467387049711</v>
      </c>
    </row>
    <row r="161" spans="1:8" ht="12.75">
      <c r="A161" s="9"/>
      <c r="B161" s="9"/>
      <c r="C161" s="9">
        <v>4040</v>
      </c>
      <c r="D161" s="16" t="s">
        <v>12</v>
      </c>
      <c r="E161" s="15">
        <v>5455</v>
      </c>
      <c r="F161" s="15">
        <v>5347</v>
      </c>
      <c r="G161" s="15">
        <v>5346.24</v>
      </c>
      <c r="H161" s="15">
        <f t="shared" si="6"/>
        <v>99.98578642229286</v>
      </c>
    </row>
    <row r="162" spans="1:8" ht="12.75">
      <c r="A162" s="9"/>
      <c r="B162" s="9"/>
      <c r="C162" s="9">
        <v>4110</v>
      </c>
      <c r="D162" s="16" t="s">
        <v>13</v>
      </c>
      <c r="E162" s="15">
        <v>12905</v>
      </c>
      <c r="F162" s="15">
        <v>14953</v>
      </c>
      <c r="G162" s="15">
        <v>14933.69</v>
      </c>
      <c r="H162" s="15">
        <f t="shared" si="6"/>
        <v>99.87086203437437</v>
      </c>
    </row>
    <row r="163" spans="1:8" ht="12.75">
      <c r="A163" s="9"/>
      <c r="B163" s="9"/>
      <c r="C163" s="9">
        <v>4120</v>
      </c>
      <c r="D163" s="16" t="s">
        <v>14</v>
      </c>
      <c r="E163" s="15">
        <v>2077</v>
      </c>
      <c r="F163" s="15">
        <v>2422</v>
      </c>
      <c r="G163" s="15">
        <v>2418.53</v>
      </c>
      <c r="H163" s="15">
        <f t="shared" si="6"/>
        <v>99.8567299752271</v>
      </c>
    </row>
    <row r="164" spans="1:8" ht="38.25">
      <c r="A164" s="9"/>
      <c r="B164" s="9"/>
      <c r="C164" s="9">
        <v>4240</v>
      </c>
      <c r="D164" s="13" t="s">
        <v>17</v>
      </c>
      <c r="E164" s="15">
        <v>600</v>
      </c>
      <c r="F164" s="15">
        <v>600</v>
      </c>
      <c r="G164" s="15">
        <v>600</v>
      </c>
      <c r="H164" s="15">
        <f t="shared" si="6"/>
        <v>100</v>
      </c>
    </row>
    <row r="165" spans="1:8" ht="38.25">
      <c r="A165" s="9"/>
      <c r="B165" s="9"/>
      <c r="C165" s="9">
        <v>4440</v>
      </c>
      <c r="D165" s="13" t="s">
        <v>26</v>
      </c>
      <c r="E165" s="15">
        <v>4563</v>
      </c>
      <c r="F165" s="15">
        <v>4791</v>
      </c>
      <c r="G165" s="15">
        <v>4791</v>
      </c>
      <c r="H165" s="15">
        <f t="shared" si="6"/>
        <v>100</v>
      </c>
    </row>
    <row r="166" spans="1:8" ht="12.75">
      <c r="A166" s="8">
        <v>801</v>
      </c>
      <c r="B166" s="8">
        <v>80110</v>
      </c>
      <c r="C166" s="9"/>
      <c r="D166" s="10" t="s">
        <v>32</v>
      </c>
      <c r="E166" s="12">
        <f>SUM(E167:E176)</f>
        <v>1094615</v>
      </c>
      <c r="F166" s="12">
        <f>SUM(F167:F176)</f>
        <v>1094795</v>
      </c>
      <c r="G166" s="12">
        <f>SUM(G167:G176)</f>
        <v>1094406.08</v>
      </c>
      <c r="H166" s="12">
        <f t="shared" si="6"/>
        <v>99.96447554108305</v>
      </c>
    </row>
    <row r="167" spans="1:8" ht="38.25">
      <c r="A167" s="9"/>
      <c r="B167" s="9"/>
      <c r="C167" s="9">
        <v>3020</v>
      </c>
      <c r="D167" s="13" t="s">
        <v>33</v>
      </c>
      <c r="E167" s="15">
        <v>75281</v>
      </c>
      <c r="F167" s="15">
        <v>81331</v>
      </c>
      <c r="G167" s="15">
        <v>81324.09</v>
      </c>
      <c r="H167" s="15">
        <f t="shared" si="6"/>
        <v>99.99150385461878</v>
      </c>
    </row>
    <row r="168" spans="1:8" ht="12.75">
      <c r="A168" s="9"/>
      <c r="B168" s="9"/>
      <c r="C168" s="9">
        <v>4010</v>
      </c>
      <c r="D168" s="16" t="s">
        <v>11</v>
      </c>
      <c r="E168" s="15">
        <v>747873</v>
      </c>
      <c r="F168" s="15">
        <v>736349</v>
      </c>
      <c r="G168" s="15">
        <v>736054.84</v>
      </c>
      <c r="H168" s="15">
        <f t="shared" si="6"/>
        <v>99.96005155164195</v>
      </c>
    </row>
    <row r="169" spans="1:8" ht="12.75">
      <c r="A169" s="9"/>
      <c r="B169" s="9"/>
      <c r="C169" s="9">
        <v>4040</v>
      </c>
      <c r="D169" s="16" t="s">
        <v>12</v>
      </c>
      <c r="E169" s="15">
        <v>65194</v>
      </c>
      <c r="F169" s="15">
        <v>64871</v>
      </c>
      <c r="G169" s="15">
        <v>64870.55</v>
      </c>
      <c r="H169" s="15">
        <f t="shared" si="6"/>
        <v>99.999306315611</v>
      </c>
    </row>
    <row r="170" spans="1:8" ht="12.75">
      <c r="A170" s="9"/>
      <c r="B170" s="9"/>
      <c r="C170" s="9">
        <v>4110</v>
      </c>
      <c r="D170" s="16" t="s">
        <v>13</v>
      </c>
      <c r="E170" s="15">
        <v>134867</v>
      </c>
      <c r="F170" s="15">
        <v>129447</v>
      </c>
      <c r="G170" s="15">
        <v>129379.54</v>
      </c>
      <c r="H170" s="15">
        <f t="shared" si="6"/>
        <v>99.94788600740071</v>
      </c>
    </row>
    <row r="171" spans="1:8" ht="12.75">
      <c r="A171" s="9"/>
      <c r="B171" s="9"/>
      <c r="C171" s="9">
        <v>4120</v>
      </c>
      <c r="D171" s="16" t="s">
        <v>14</v>
      </c>
      <c r="E171" s="15">
        <v>21710</v>
      </c>
      <c r="F171" s="15">
        <v>22226</v>
      </c>
      <c r="G171" s="15">
        <v>22212.04</v>
      </c>
      <c r="H171" s="15">
        <f t="shared" si="6"/>
        <v>99.93719067758482</v>
      </c>
    </row>
    <row r="172" spans="1:8" ht="12.75">
      <c r="A172" s="9"/>
      <c r="B172" s="9"/>
      <c r="C172" s="9">
        <v>4210</v>
      </c>
      <c r="D172" s="16" t="s">
        <v>16</v>
      </c>
      <c r="E172" s="15">
        <v>1200</v>
      </c>
      <c r="F172" s="15">
        <v>1200</v>
      </c>
      <c r="G172" s="15">
        <v>1200</v>
      </c>
      <c r="H172" s="15">
        <f t="shared" si="6"/>
        <v>100</v>
      </c>
    </row>
    <row r="173" spans="1:8" ht="38.25">
      <c r="A173" s="9"/>
      <c r="B173" s="9"/>
      <c r="C173" s="9">
        <v>4240</v>
      </c>
      <c r="D173" s="13" t="s">
        <v>17</v>
      </c>
      <c r="E173" s="15">
        <v>3000</v>
      </c>
      <c r="F173" s="15">
        <v>12356</v>
      </c>
      <c r="G173" s="15">
        <v>12356</v>
      </c>
      <c r="H173" s="15">
        <f t="shared" si="6"/>
        <v>100</v>
      </c>
    </row>
    <row r="174" spans="1:8" ht="12.75">
      <c r="A174" s="9"/>
      <c r="B174" s="9"/>
      <c r="C174" s="9">
        <v>4410</v>
      </c>
      <c r="D174" s="16" t="s">
        <v>24</v>
      </c>
      <c r="E174" s="15">
        <v>500</v>
      </c>
      <c r="F174" s="15">
        <v>240</v>
      </c>
      <c r="G174" s="15">
        <v>234.02</v>
      </c>
      <c r="H174" s="15">
        <f t="shared" si="6"/>
        <v>97.50833333333334</v>
      </c>
    </row>
    <row r="175" spans="1:8" ht="38.25">
      <c r="A175" s="9"/>
      <c r="B175" s="9"/>
      <c r="C175" s="9">
        <v>4440</v>
      </c>
      <c r="D175" s="13" t="s">
        <v>26</v>
      </c>
      <c r="E175" s="15">
        <v>44490</v>
      </c>
      <c r="F175" s="15">
        <v>46715</v>
      </c>
      <c r="G175" s="15">
        <v>46715</v>
      </c>
      <c r="H175" s="15">
        <f t="shared" si="6"/>
        <v>100</v>
      </c>
    </row>
    <row r="176" spans="1:8" ht="51">
      <c r="A176" s="9"/>
      <c r="B176" s="9"/>
      <c r="C176" s="9">
        <v>4740</v>
      </c>
      <c r="D176" s="13" t="s">
        <v>27</v>
      </c>
      <c r="E176" s="15">
        <v>500</v>
      </c>
      <c r="F176" s="14">
        <v>60</v>
      </c>
      <c r="G176" s="15">
        <v>60</v>
      </c>
      <c r="H176" s="15">
        <f t="shared" si="6"/>
        <v>100</v>
      </c>
    </row>
    <row r="177" spans="1:8" ht="12.75">
      <c r="A177" s="8">
        <v>801</v>
      </c>
      <c r="B177" s="8">
        <v>80120</v>
      </c>
      <c r="C177" s="9"/>
      <c r="D177" s="10" t="s">
        <v>41</v>
      </c>
      <c r="E177" s="12">
        <f>SUM(E178:E188)</f>
        <v>354665</v>
      </c>
      <c r="F177" s="12">
        <f>SUM(F178:F188)</f>
        <v>380796</v>
      </c>
      <c r="G177" s="12">
        <f>SUM(G178:G188)</f>
        <v>378424.25</v>
      </c>
      <c r="H177" s="12">
        <f t="shared" si="6"/>
        <v>99.37715994915914</v>
      </c>
    </row>
    <row r="178" spans="1:8" ht="38.25">
      <c r="A178" s="9"/>
      <c r="B178" s="9"/>
      <c r="C178" s="9">
        <v>3020</v>
      </c>
      <c r="D178" s="13" t="s">
        <v>33</v>
      </c>
      <c r="E178" s="15">
        <v>20341</v>
      </c>
      <c r="F178" s="15">
        <v>23058</v>
      </c>
      <c r="G178" s="15">
        <v>23055.97</v>
      </c>
      <c r="H178" s="15">
        <f t="shared" si="6"/>
        <v>99.99119611414694</v>
      </c>
    </row>
    <row r="179" spans="1:8" ht="12.75">
      <c r="A179" s="9"/>
      <c r="B179" s="9"/>
      <c r="C179" s="9">
        <v>3240</v>
      </c>
      <c r="D179" s="16" t="s">
        <v>42</v>
      </c>
      <c r="E179" s="15">
        <v>2100</v>
      </c>
      <c r="F179" s="15">
        <v>1800</v>
      </c>
      <c r="G179" s="15">
        <v>1800</v>
      </c>
      <c r="H179" s="15">
        <f t="shared" si="6"/>
        <v>100</v>
      </c>
    </row>
    <row r="180" spans="1:8" ht="12.75">
      <c r="A180" s="9"/>
      <c r="B180" s="9"/>
      <c r="C180" s="9">
        <v>4010</v>
      </c>
      <c r="D180" s="16" t="s">
        <v>11</v>
      </c>
      <c r="E180" s="15">
        <v>246016</v>
      </c>
      <c r="F180" s="15">
        <v>253250</v>
      </c>
      <c r="G180" s="15">
        <v>251217.52</v>
      </c>
      <c r="H180" s="15">
        <f t="shared" si="6"/>
        <v>99.19744126357354</v>
      </c>
    </row>
    <row r="181" spans="1:8" ht="12.75">
      <c r="A181" s="9"/>
      <c r="B181" s="9"/>
      <c r="C181" s="9">
        <v>4040</v>
      </c>
      <c r="D181" s="16" t="s">
        <v>12</v>
      </c>
      <c r="E181" s="15">
        <v>21250</v>
      </c>
      <c r="F181" s="15">
        <v>20854</v>
      </c>
      <c r="G181" s="15">
        <v>20853.19</v>
      </c>
      <c r="H181" s="15">
        <f t="shared" si="6"/>
        <v>99.99611585307375</v>
      </c>
    </row>
    <row r="182" spans="1:8" ht="12.75">
      <c r="A182" s="9"/>
      <c r="B182" s="9"/>
      <c r="C182" s="9">
        <v>4110</v>
      </c>
      <c r="D182" s="16" t="s">
        <v>13</v>
      </c>
      <c r="E182" s="15">
        <v>43663</v>
      </c>
      <c r="F182" s="15">
        <v>43898</v>
      </c>
      <c r="G182" s="15">
        <v>43639.37</v>
      </c>
      <c r="H182" s="15">
        <f t="shared" si="6"/>
        <v>99.410838762586</v>
      </c>
    </row>
    <row r="183" spans="1:8" ht="12.75">
      <c r="A183" s="9"/>
      <c r="B183" s="9"/>
      <c r="C183" s="9">
        <v>4120</v>
      </c>
      <c r="D183" s="16" t="s">
        <v>14</v>
      </c>
      <c r="E183" s="15">
        <v>7028</v>
      </c>
      <c r="F183" s="15">
        <v>5821</v>
      </c>
      <c r="G183" s="15">
        <v>5751.75</v>
      </c>
      <c r="H183" s="15">
        <f t="shared" si="6"/>
        <v>98.81034186565883</v>
      </c>
    </row>
    <row r="184" spans="1:8" ht="12.75">
      <c r="A184" s="9"/>
      <c r="B184" s="9"/>
      <c r="C184" s="9">
        <v>4210</v>
      </c>
      <c r="D184" s="16" t="s">
        <v>16</v>
      </c>
      <c r="E184" s="15">
        <v>1000</v>
      </c>
      <c r="F184" s="15">
        <v>8735</v>
      </c>
      <c r="G184" s="15">
        <v>8735</v>
      </c>
      <c r="H184" s="15">
        <f t="shared" si="6"/>
        <v>100</v>
      </c>
    </row>
    <row r="185" spans="1:8" ht="38.25">
      <c r="A185" s="9"/>
      <c r="B185" s="9"/>
      <c r="C185" s="9">
        <v>4240</v>
      </c>
      <c r="D185" s="13" t="s">
        <v>17</v>
      </c>
      <c r="E185" s="15">
        <v>2000</v>
      </c>
      <c r="F185" s="15">
        <v>12000</v>
      </c>
      <c r="G185" s="15">
        <v>12000</v>
      </c>
      <c r="H185" s="15">
        <f t="shared" si="6"/>
        <v>100</v>
      </c>
    </row>
    <row r="186" spans="1:8" ht="12.75">
      <c r="A186" s="9"/>
      <c r="B186" s="9"/>
      <c r="C186" s="9">
        <v>4410</v>
      </c>
      <c r="D186" s="16" t="s">
        <v>24</v>
      </c>
      <c r="E186" s="15">
        <v>700</v>
      </c>
      <c r="F186" s="15">
        <v>500</v>
      </c>
      <c r="G186" s="15">
        <v>491.45</v>
      </c>
      <c r="H186" s="15">
        <f t="shared" si="6"/>
        <v>98.29</v>
      </c>
    </row>
    <row r="187" spans="1:8" ht="38.25">
      <c r="A187" s="8"/>
      <c r="B187" s="8"/>
      <c r="C187" s="9">
        <v>4440</v>
      </c>
      <c r="D187" s="13" t="s">
        <v>26</v>
      </c>
      <c r="E187" s="15">
        <v>10267</v>
      </c>
      <c r="F187" s="15">
        <v>10780</v>
      </c>
      <c r="G187" s="15">
        <v>10780</v>
      </c>
      <c r="H187" s="15">
        <f t="shared" si="6"/>
        <v>100</v>
      </c>
    </row>
    <row r="188" spans="1:8" ht="51">
      <c r="A188" s="8"/>
      <c r="B188" s="8"/>
      <c r="C188" s="9">
        <v>4740</v>
      </c>
      <c r="D188" s="13" t="s">
        <v>27</v>
      </c>
      <c r="E188" s="15">
        <v>300</v>
      </c>
      <c r="F188" s="15">
        <v>100</v>
      </c>
      <c r="G188" s="15">
        <v>100</v>
      </c>
      <c r="H188" s="15">
        <f t="shared" si="6"/>
        <v>100</v>
      </c>
    </row>
    <row r="189" spans="1:8" ht="12.75">
      <c r="A189" s="8">
        <v>801</v>
      </c>
      <c r="B189" s="8">
        <v>80146</v>
      </c>
      <c r="C189" s="8"/>
      <c r="D189" s="10" t="s">
        <v>43</v>
      </c>
      <c r="E189" s="12">
        <f>SUM(E190:E192)</f>
        <v>17444</v>
      </c>
      <c r="F189" s="12">
        <f>SUM(F190:F192)</f>
        <v>16631</v>
      </c>
      <c r="G189" s="12">
        <f>SUM(G190:G192)</f>
        <v>16630.04</v>
      </c>
      <c r="H189" s="12">
        <f t="shared" si="6"/>
        <v>99.99422764716493</v>
      </c>
    </row>
    <row r="190" spans="1:8" ht="12.75">
      <c r="A190" s="8"/>
      <c r="B190" s="8"/>
      <c r="C190" s="9">
        <v>4210</v>
      </c>
      <c r="D190" s="16" t="s">
        <v>16</v>
      </c>
      <c r="E190" s="15">
        <v>4800</v>
      </c>
      <c r="F190" s="15">
        <v>5238</v>
      </c>
      <c r="G190" s="15">
        <v>5238</v>
      </c>
      <c r="H190" s="15">
        <f aca="true" t="shared" si="7" ref="H190:H221">((G190/F190)*100)</f>
        <v>100</v>
      </c>
    </row>
    <row r="191" spans="1:8" ht="12.75">
      <c r="A191" s="8"/>
      <c r="B191" s="8"/>
      <c r="C191" s="9">
        <v>4300</v>
      </c>
      <c r="D191" s="16" t="s">
        <v>21</v>
      </c>
      <c r="E191" s="15">
        <v>11844</v>
      </c>
      <c r="F191" s="15">
        <v>7462</v>
      </c>
      <c r="G191" s="15">
        <v>7462</v>
      </c>
      <c r="H191" s="15">
        <f t="shared" si="7"/>
        <v>100</v>
      </c>
    </row>
    <row r="192" spans="1:8" ht="12.75">
      <c r="A192" s="8"/>
      <c r="B192" s="8"/>
      <c r="C192" s="9">
        <v>4410</v>
      </c>
      <c r="D192" s="16" t="s">
        <v>24</v>
      </c>
      <c r="E192" s="15">
        <v>800</v>
      </c>
      <c r="F192" s="15">
        <v>3931</v>
      </c>
      <c r="G192" s="15">
        <v>3930.04</v>
      </c>
      <c r="H192" s="15">
        <f t="shared" si="7"/>
        <v>99.97557873314679</v>
      </c>
    </row>
    <row r="193" spans="1:8" ht="12.75">
      <c r="A193" s="8">
        <v>801</v>
      </c>
      <c r="B193" s="8">
        <v>80148</v>
      </c>
      <c r="C193" s="8"/>
      <c r="D193" s="10" t="s">
        <v>44</v>
      </c>
      <c r="E193" s="11">
        <f>SUM(E194:E202)</f>
        <v>152255</v>
      </c>
      <c r="F193" s="11">
        <f>SUM(F194:F202)</f>
        <v>145725</v>
      </c>
      <c r="G193" s="11">
        <f>SUM(G194:G202)</f>
        <v>145701.4</v>
      </c>
      <c r="H193" s="12">
        <f t="shared" si="7"/>
        <v>99.98380511236918</v>
      </c>
    </row>
    <row r="194" spans="1:8" ht="38.25">
      <c r="A194" s="9"/>
      <c r="B194" s="9"/>
      <c r="C194" s="9">
        <v>3020</v>
      </c>
      <c r="D194" s="13" t="s">
        <v>33</v>
      </c>
      <c r="E194" s="14">
        <v>828</v>
      </c>
      <c r="F194" s="14">
        <v>2228</v>
      </c>
      <c r="G194" s="15">
        <v>2227.4</v>
      </c>
      <c r="H194" s="15">
        <f t="shared" si="7"/>
        <v>99.97307001795332</v>
      </c>
    </row>
    <row r="195" spans="1:8" ht="12.75">
      <c r="A195" s="9"/>
      <c r="B195" s="9"/>
      <c r="C195" s="9">
        <v>4010</v>
      </c>
      <c r="D195" s="16" t="s">
        <v>11</v>
      </c>
      <c r="E195" s="14">
        <v>86126</v>
      </c>
      <c r="F195" s="14">
        <v>79777</v>
      </c>
      <c r="G195" s="15">
        <v>79776.99</v>
      </c>
      <c r="H195" s="15">
        <f t="shared" si="7"/>
        <v>99.99998746505887</v>
      </c>
    </row>
    <row r="196" spans="1:8" ht="12.75">
      <c r="A196" s="9"/>
      <c r="B196" s="9"/>
      <c r="C196" s="9">
        <v>4040</v>
      </c>
      <c r="D196" s="16" t="s">
        <v>12</v>
      </c>
      <c r="E196" s="14">
        <v>4164</v>
      </c>
      <c r="F196" s="14">
        <v>4053</v>
      </c>
      <c r="G196" s="15">
        <v>4052.98</v>
      </c>
      <c r="H196" s="15">
        <f t="shared" si="7"/>
        <v>99.99950653836665</v>
      </c>
    </row>
    <row r="197" spans="1:8" ht="12.75">
      <c r="A197" s="9"/>
      <c r="B197" s="9"/>
      <c r="C197" s="9">
        <v>4110</v>
      </c>
      <c r="D197" s="16" t="s">
        <v>13</v>
      </c>
      <c r="E197" s="14">
        <v>13742</v>
      </c>
      <c r="F197" s="14">
        <v>12000</v>
      </c>
      <c r="G197" s="15">
        <v>11985.3</v>
      </c>
      <c r="H197" s="15">
        <f t="shared" si="7"/>
        <v>99.8775</v>
      </c>
    </row>
    <row r="198" spans="1:8" ht="12.75">
      <c r="A198" s="9"/>
      <c r="B198" s="9"/>
      <c r="C198" s="9">
        <v>4120</v>
      </c>
      <c r="D198" s="16" t="s">
        <v>14</v>
      </c>
      <c r="E198" s="14">
        <v>2212</v>
      </c>
      <c r="F198" s="14">
        <v>2017</v>
      </c>
      <c r="G198" s="15">
        <v>2008.73</v>
      </c>
      <c r="H198" s="15">
        <f t="shared" si="7"/>
        <v>99.58998512642539</v>
      </c>
    </row>
    <row r="199" spans="1:8" ht="12.75">
      <c r="A199" s="9"/>
      <c r="B199" s="9"/>
      <c r="C199" s="9">
        <v>4170</v>
      </c>
      <c r="D199" s="16" t="s">
        <v>15</v>
      </c>
      <c r="E199" s="14">
        <v>3400</v>
      </c>
      <c r="F199" s="14">
        <v>3400</v>
      </c>
      <c r="G199" s="15">
        <v>3400</v>
      </c>
      <c r="H199" s="15">
        <f t="shared" si="7"/>
        <v>100</v>
      </c>
    </row>
    <row r="200" spans="1:8" ht="12.75">
      <c r="A200" s="9"/>
      <c r="B200" s="9"/>
      <c r="C200" s="9">
        <v>4260</v>
      </c>
      <c r="D200" s="16" t="s">
        <v>18</v>
      </c>
      <c r="E200" s="14">
        <v>10950</v>
      </c>
      <c r="F200" s="14">
        <v>10950</v>
      </c>
      <c r="G200" s="15">
        <v>10950</v>
      </c>
      <c r="H200" s="15">
        <f t="shared" si="7"/>
        <v>100</v>
      </c>
    </row>
    <row r="201" spans="1:8" ht="12.75">
      <c r="A201" s="9"/>
      <c r="B201" s="9"/>
      <c r="C201" s="9">
        <v>4300</v>
      </c>
      <c r="D201" s="16" t="s">
        <v>21</v>
      </c>
      <c r="E201" s="14">
        <v>26300</v>
      </c>
      <c r="F201" s="14">
        <v>26300</v>
      </c>
      <c r="G201" s="15">
        <v>26300</v>
      </c>
      <c r="H201" s="15">
        <f t="shared" si="7"/>
        <v>100</v>
      </c>
    </row>
    <row r="202" spans="1:8" ht="38.25">
      <c r="A202" s="8"/>
      <c r="B202" s="8"/>
      <c r="C202" s="9">
        <v>4440</v>
      </c>
      <c r="D202" s="13" t="s">
        <v>26</v>
      </c>
      <c r="E202" s="14">
        <v>4533</v>
      </c>
      <c r="F202" s="14">
        <v>5000</v>
      </c>
      <c r="G202" s="15">
        <v>5000</v>
      </c>
      <c r="H202" s="15">
        <f t="shared" si="7"/>
        <v>100</v>
      </c>
    </row>
    <row r="203" spans="1:8" ht="12.75">
      <c r="A203" s="8">
        <v>801</v>
      </c>
      <c r="B203" s="8">
        <v>80195</v>
      </c>
      <c r="C203" s="9"/>
      <c r="D203" s="10" t="s">
        <v>45</v>
      </c>
      <c r="E203" s="12">
        <f>SUM(E204)</f>
        <v>35875</v>
      </c>
      <c r="F203" s="12">
        <f>SUM(F204)</f>
        <v>39442</v>
      </c>
      <c r="G203" s="12">
        <f>SUM(G204)</f>
        <v>39442</v>
      </c>
      <c r="H203" s="12">
        <f t="shared" si="7"/>
        <v>100</v>
      </c>
    </row>
    <row r="204" spans="1:8" ht="38.25">
      <c r="A204" s="8"/>
      <c r="B204" s="8"/>
      <c r="C204" s="9">
        <v>4440</v>
      </c>
      <c r="D204" s="13" t="s">
        <v>26</v>
      </c>
      <c r="E204" s="15">
        <v>35875</v>
      </c>
      <c r="F204" s="15">
        <v>39442</v>
      </c>
      <c r="G204" s="15">
        <v>39442</v>
      </c>
      <c r="H204" s="15">
        <f t="shared" si="7"/>
        <v>100</v>
      </c>
    </row>
    <row r="205" spans="1:8" ht="12.75">
      <c r="A205" s="8"/>
      <c r="B205" s="8"/>
      <c r="C205" s="9"/>
      <c r="D205" s="21" t="s">
        <v>46</v>
      </c>
      <c r="E205" s="12">
        <f>E203+E193+E189+E177+E166+E158+E139</f>
        <v>3339167</v>
      </c>
      <c r="F205" s="12">
        <f>F203+F193+F189+F177+F166+F158+F139</f>
        <v>3468551.07</v>
      </c>
      <c r="G205" s="12">
        <f>G203+G193+G189+G177+G166+G158+G139</f>
        <v>3462120.0999999996</v>
      </c>
      <c r="H205" s="12">
        <f t="shared" si="7"/>
        <v>99.81459203367012</v>
      </c>
    </row>
    <row r="206" spans="1:8" ht="12.75">
      <c r="A206" s="25">
        <v>852</v>
      </c>
      <c r="B206" s="25">
        <v>85295</v>
      </c>
      <c r="C206" s="8"/>
      <c r="D206" s="21" t="s">
        <v>45</v>
      </c>
      <c r="E206" s="12">
        <f>SUM(E207:E213)</f>
        <v>0</v>
      </c>
      <c r="F206" s="12">
        <f>SUM(F207:F213)</f>
        <v>81725.44</v>
      </c>
      <c r="G206" s="12">
        <f>SUM(G207:G213)</f>
        <v>81725.44</v>
      </c>
      <c r="H206" s="12">
        <f t="shared" si="7"/>
        <v>100</v>
      </c>
    </row>
    <row r="207" spans="1:8" ht="12.75">
      <c r="A207" s="25"/>
      <c r="B207" s="26"/>
      <c r="C207" s="27">
        <v>4113</v>
      </c>
      <c r="D207" s="16" t="s">
        <v>11</v>
      </c>
      <c r="E207" s="15">
        <v>0</v>
      </c>
      <c r="F207" s="28">
        <v>3275.36</v>
      </c>
      <c r="G207" s="28">
        <v>3275.36</v>
      </c>
      <c r="H207" s="15">
        <f t="shared" si="7"/>
        <v>100</v>
      </c>
    </row>
    <row r="208" spans="1:8" ht="12.75">
      <c r="A208" s="25"/>
      <c r="B208" s="25"/>
      <c r="C208" s="27">
        <v>4123</v>
      </c>
      <c r="D208" s="16" t="s">
        <v>14</v>
      </c>
      <c r="E208" s="15">
        <v>0</v>
      </c>
      <c r="F208" s="28">
        <v>531.16</v>
      </c>
      <c r="G208" s="28">
        <v>531.16</v>
      </c>
      <c r="H208" s="15">
        <f t="shared" si="7"/>
        <v>100</v>
      </c>
    </row>
    <row r="209" spans="1:8" ht="12.75">
      <c r="A209" s="26"/>
      <c r="B209" s="26"/>
      <c r="C209" s="26">
        <v>4173</v>
      </c>
      <c r="D209" s="16" t="s">
        <v>15</v>
      </c>
      <c r="E209" s="15">
        <v>0</v>
      </c>
      <c r="F209" s="15">
        <v>28560</v>
      </c>
      <c r="G209" s="15">
        <v>28560</v>
      </c>
      <c r="H209" s="15">
        <f t="shared" si="7"/>
        <v>100</v>
      </c>
    </row>
    <row r="210" spans="1:8" ht="12.75">
      <c r="A210" s="26"/>
      <c r="B210" s="26"/>
      <c r="C210" s="26">
        <v>4213</v>
      </c>
      <c r="D210" s="16" t="s">
        <v>16</v>
      </c>
      <c r="E210" s="15">
        <v>0</v>
      </c>
      <c r="F210" s="15">
        <v>13809.27</v>
      </c>
      <c r="G210" s="15">
        <v>13809.27</v>
      </c>
      <c r="H210" s="15">
        <f t="shared" si="7"/>
        <v>100</v>
      </c>
    </row>
    <row r="211" spans="1:8" ht="38.25">
      <c r="A211" s="26"/>
      <c r="B211" s="26"/>
      <c r="C211" s="26">
        <v>4243</v>
      </c>
      <c r="D211" s="13" t="s">
        <v>17</v>
      </c>
      <c r="E211" s="15">
        <v>0</v>
      </c>
      <c r="F211" s="15">
        <v>9115.04</v>
      </c>
      <c r="G211" s="15">
        <v>9115.04</v>
      </c>
      <c r="H211" s="15">
        <f t="shared" si="7"/>
        <v>100</v>
      </c>
    </row>
    <row r="212" spans="1:8" ht="12.75">
      <c r="A212" s="26"/>
      <c r="B212" s="26"/>
      <c r="C212" s="26">
        <v>4273</v>
      </c>
      <c r="D212" s="16" t="s">
        <v>19</v>
      </c>
      <c r="E212" s="15">
        <v>0</v>
      </c>
      <c r="F212" s="15">
        <v>14000</v>
      </c>
      <c r="G212" s="15">
        <v>14000</v>
      </c>
      <c r="H212" s="15">
        <f t="shared" si="7"/>
        <v>100</v>
      </c>
    </row>
    <row r="213" spans="1:8" ht="12.75">
      <c r="A213" s="26"/>
      <c r="B213" s="26"/>
      <c r="C213" s="26">
        <v>4303</v>
      </c>
      <c r="D213" s="16" t="s">
        <v>21</v>
      </c>
      <c r="E213" s="15">
        <v>0</v>
      </c>
      <c r="F213" s="15">
        <v>12434.61</v>
      </c>
      <c r="G213" s="15">
        <v>12434.61</v>
      </c>
      <c r="H213" s="15">
        <f t="shared" si="7"/>
        <v>100</v>
      </c>
    </row>
    <row r="214" spans="1:8" ht="12.75">
      <c r="A214" s="9"/>
      <c r="B214" s="9"/>
      <c r="C214" s="9"/>
      <c r="D214" s="10" t="s">
        <v>47</v>
      </c>
      <c r="E214" s="12">
        <f>E206</f>
        <v>0</v>
      </c>
      <c r="F214" s="12">
        <f>F206</f>
        <v>81725.44</v>
      </c>
      <c r="G214" s="12">
        <f>G206</f>
        <v>81725.44</v>
      </c>
      <c r="H214" s="12">
        <f t="shared" si="7"/>
        <v>100</v>
      </c>
    </row>
    <row r="215" spans="1:8" ht="12.75">
      <c r="A215" s="8">
        <v>854</v>
      </c>
      <c r="B215" s="8">
        <v>85401</v>
      </c>
      <c r="C215" s="9"/>
      <c r="D215" s="10" t="s">
        <v>48</v>
      </c>
      <c r="E215" s="12">
        <f>SUM(E216:E223)</f>
        <v>81908</v>
      </c>
      <c r="F215" s="12">
        <f>SUM(F216:F223)</f>
        <v>95747</v>
      </c>
      <c r="G215" s="12">
        <f>SUM(G216:G223)</f>
        <v>94893.66</v>
      </c>
      <c r="H215" s="12">
        <f t="shared" si="7"/>
        <v>99.10875536570337</v>
      </c>
    </row>
    <row r="216" spans="1:8" ht="38.25">
      <c r="A216" s="9"/>
      <c r="B216" s="9"/>
      <c r="C216" s="9">
        <v>3020</v>
      </c>
      <c r="D216" s="13" t="s">
        <v>33</v>
      </c>
      <c r="E216" s="15">
        <v>5366</v>
      </c>
      <c r="F216" s="15">
        <v>4247</v>
      </c>
      <c r="G216" s="15">
        <v>4136.47</v>
      </c>
      <c r="H216" s="15">
        <f t="shared" si="7"/>
        <v>97.3974570284907</v>
      </c>
    </row>
    <row r="217" spans="1:8" ht="12.75">
      <c r="A217" s="9"/>
      <c r="B217" s="9"/>
      <c r="C217" s="9">
        <v>4010</v>
      </c>
      <c r="D217" s="16" t="s">
        <v>11</v>
      </c>
      <c r="E217" s="15">
        <v>55664</v>
      </c>
      <c r="F217" s="15">
        <v>68356</v>
      </c>
      <c r="G217" s="15">
        <v>68183.24</v>
      </c>
      <c r="H217" s="15">
        <f t="shared" si="7"/>
        <v>99.74726432207854</v>
      </c>
    </row>
    <row r="218" spans="1:8" ht="12.75">
      <c r="A218" s="9"/>
      <c r="B218" s="9"/>
      <c r="C218" s="9">
        <v>4040</v>
      </c>
      <c r="D218" s="16" t="s">
        <v>12</v>
      </c>
      <c r="E218" s="15">
        <v>4250</v>
      </c>
      <c r="F218" s="15">
        <v>4110</v>
      </c>
      <c r="G218" s="15">
        <v>4109.76</v>
      </c>
      <c r="H218" s="15">
        <f t="shared" si="7"/>
        <v>99.99416058394162</v>
      </c>
    </row>
    <row r="219" spans="1:8" ht="12.75">
      <c r="A219" s="9"/>
      <c r="B219" s="9"/>
      <c r="C219" s="9">
        <v>4110</v>
      </c>
      <c r="D219" s="16" t="s">
        <v>13</v>
      </c>
      <c r="E219" s="15">
        <v>9911</v>
      </c>
      <c r="F219" s="15">
        <v>12047</v>
      </c>
      <c r="G219" s="15">
        <v>11572</v>
      </c>
      <c r="H219" s="15">
        <f t="shared" si="7"/>
        <v>96.05710965385573</v>
      </c>
    </row>
    <row r="220" spans="1:8" ht="12.75">
      <c r="A220" s="9"/>
      <c r="B220" s="9"/>
      <c r="C220" s="9">
        <v>4120</v>
      </c>
      <c r="D220" s="16" t="s">
        <v>14</v>
      </c>
      <c r="E220" s="15">
        <v>1595</v>
      </c>
      <c r="F220" s="15">
        <v>1694</v>
      </c>
      <c r="G220" s="15">
        <v>1599.19</v>
      </c>
      <c r="H220" s="15">
        <f t="shared" si="7"/>
        <v>94.40318772136955</v>
      </c>
    </row>
    <row r="221" spans="1:8" ht="12.75">
      <c r="A221" s="9"/>
      <c r="B221" s="9"/>
      <c r="C221" s="9">
        <v>4210</v>
      </c>
      <c r="D221" s="16" t="s">
        <v>16</v>
      </c>
      <c r="E221" s="15">
        <v>1100</v>
      </c>
      <c r="F221" s="15">
        <v>1100</v>
      </c>
      <c r="G221" s="15">
        <v>1100</v>
      </c>
      <c r="H221" s="15">
        <f t="shared" si="7"/>
        <v>100</v>
      </c>
    </row>
    <row r="222" spans="1:8" ht="38.25">
      <c r="A222" s="9"/>
      <c r="B222" s="9"/>
      <c r="C222" s="9">
        <v>4240</v>
      </c>
      <c r="D222" s="13" t="s">
        <v>17</v>
      </c>
      <c r="E222" s="15">
        <v>600</v>
      </c>
      <c r="F222" s="15">
        <v>600</v>
      </c>
      <c r="G222" s="15">
        <v>600</v>
      </c>
      <c r="H222" s="15">
        <f>((G222/F222)*100)</f>
        <v>100</v>
      </c>
    </row>
    <row r="223" spans="1:8" ht="38.25">
      <c r="A223" s="9"/>
      <c r="B223" s="9"/>
      <c r="C223" s="9">
        <v>4440</v>
      </c>
      <c r="D223" s="13" t="s">
        <v>26</v>
      </c>
      <c r="E223" s="15">
        <v>3422</v>
      </c>
      <c r="F223" s="15">
        <v>3593</v>
      </c>
      <c r="G223" s="15">
        <v>3593</v>
      </c>
      <c r="H223" s="15">
        <f>((G223/F223)*100)</f>
        <v>100</v>
      </c>
    </row>
    <row r="224" spans="1:8" ht="25.5">
      <c r="A224" s="8">
        <v>854</v>
      </c>
      <c r="B224" s="8">
        <v>85415</v>
      </c>
      <c r="C224" s="8"/>
      <c r="D224" s="21" t="s">
        <v>49</v>
      </c>
      <c r="E224" s="12">
        <f>SUM(E225)</f>
        <v>0</v>
      </c>
      <c r="F224" s="12">
        <f>SUM(F225)</f>
        <v>15836</v>
      </c>
      <c r="G224" s="12">
        <f>SUM(G225)</f>
        <v>12489.94</v>
      </c>
      <c r="H224" s="12">
        <f>((G224/F224)*100)</f>
        <v>78.87054811821167</v>
      </c>
    </row>
    <row r="225" spans="1:8" ht="25.5">
      <c r="A225" s="9"/>
      <c r="B225" s="9"/>
      <c r="C225" s="9">
        <v>3260</v>
      </c>
      <c r="D225" s="13" t="s">
        <v>50</v>
      </c>
      <c r="E225" s="15">
        <v>0</v>
      </c>
      <c r="F225" s="15">
        <v>15836</v>
      </c>
      <c r="G225" s="15">
        <v>12489.94</v>
      </c>
      <c r="H225" s="15">
        <f>((G225/F225)*100)</f>
        <v>78.87054811821167</v>
      </c>
    </row>
    <row r="226" spans="1:8" ht="12.75">
      <c r="A226" s="9"/>
      <c r="B226" s="9"/>
      <c r="C226" s="9"/>
      <c r="D226" s="21" t="s">
        <v>51</v>
      </c>
      <c r="E226" s="12">
        <f>E224+E215</f>
        <v>81908</v>
      </c>
      <c r="F226" s="12">
        <f>F215+F224</f>
        <v>111583</v>
      </c>
      <c r="G226" s="12">
        <f>G215+G224</f>
        <v>107383.6</v>
      </c>
      <c r="H226" s="12">
        <f>((G226/F226)*100)</f>
        <v>96.23652348476023</v>
      </c>
    </row>
    <row r="227" spans="1:8" ht="12.75">
      <c r="A227" s="9"/>
      <c r="B227" s="9"/>
      <c r="C227" s="9"/>
      <c r="D227" s="10" t="s">
        <v>54</v>
      </c>
      <c r="E227" s="12">
        <f>E205+E214+E226</f>
        <v>3421075</v>
      </c>
      <c r="F227" s="11">
        <f>F205+F214+F226</f>
        <v>3661859.51</v>
      </c>
      <c r="G227" s="11">
        <f>G205+G214+G226</f>
        <v>3651229.1399999997</v>
      </c>
      <c r="H227" s="12">
        <f>((G227/F227)*100)</f>
        <v>99.70970022277015</v>
      </c>
    </row>
    <row r="228" spans="1:8" ht="15">
      <c r="A228" s="29"/>
      <c r="B228" s="29"/>
      <c r="C228" s="29"/>
      <c r="D228" s="30"/>
      <c r="E228" s="31"/>
      <c r="F228" s="31"/>
      <c r="G228" s="31"/>
      <c r="H228" s="32"/>
    </row>
    <row r="229" spans="1:8" ht="15">
      <c r="A229" s="29"/>
      <c r="B229" s="29"/>
      <c r="C229" s="29"/>
      <c r="D229" s="30"/>
      <c r="E229" s="31"/>
      <c r="F229" s="31"/>
      <c r="G229" s="31"/>
      <c r="H229" s="32"/>
    </row>
    <row r="230" spans="1:8" ht="15">
      <c r="A230" s="2"/>
      <c r="B230" s="2"/>
      <c r="C230" s="2"/>
      <c r="D230" s="2"/>
      <c r="E230" s="38"/>
      <c r="F230" s="38"/>
      <c r="G230" s="4"/>
      <c r="H230" s="36"/>
    </row>
    <row r="231" spans="1:8" ht="14.25">
      <c r="A231" s="2"/>
      <c r="B231" s="2"/>
      <c r="C231" s="2"/>
      <c r="D231" s="2"/>
      <c r="E231" s="4"/>
      <c r="F231" s="4"/>
      <c r="G231" s="4"/>
      <c r="H231" s="36"/>
    </row>
    <row r="232" spans="1:8" ht="15">
      <c r="A232" s="55" t="s">
        <v>0</v>
      </c>
      <c r="B232" s="55"/>
      <c r="C232" s="55"/>
      <c r="D232" s="55"/>
      <c r="E232" s="55"/>
      <c r="F232" s="55"/>
      <c r="G232" s="55"/>
      <c r="H232" s="55"/>
    </row>
    <row r="233" spans="1:8" ht="15">
      <c r="A233" s="55" t="s">
        <v>55</v>
      </c>
      <c r="B233" s="55"/>
      <c r="C233" s="55"/>
      <c r="D233" s="55"/>
      <c r="E233" s="55"/>
      <c r="F233" s="55"/>
      <c r="G233" s="55"/>
      <c r="H233" s="55"/>
    </row>
    <row r="234" spans="1:8" ht="14.25">
      <c r="A234" s="2"/>
      <c r="B234" s="2"/>
      <c r="C234" s="2"/>
      <c r="D234" s="2"/>
      <c r="E234" s="4"/>
      <c r="F234" s="4"/>
      <c r="G234" s="4"/>
      <c r="H234" s="36"/>
    </row>
    <row r="235" spans="1:8" ht="25.5">
      <c r="A235" s="5" t="s">
        <v>1</v>
      </c>
      <c r="B235" s="5" t="s">
        <v>2</v>
      </c>
      <c r="C235" s="5" t="s">
        <v>3</v>
      </c>
      <c r="D235" s="5" t="s">
        <v>4</v>
      </c>
      <c r="E235" s="6" t="s">
        <v>5</v>
      </c>
      <c r="F235" s="6" t="s">
        <v>6</v>
      </c>
      <c r="G235" s="6" t="s">
        <v>7</v>
      </c>
      <c r="H235" s="6" t="s">
        <v>8</v>
      </c>
    </row>
    <row r="236" spans="1:8" ht="12.75">
      <c r="A236" s="8">
        <v>801</v>
      </c>
      <c r="B236" s="8">
        <v>80101</v>
      </c>
      <c r="C236" s="9"/>
      <c r="D236" s="10" t="s">
        <v>9</v>
      </c>
      <c r="E236" s="12">
        <f>SUM(E237:E254)</f>
        <v>664035</v>
      </c>
      <c r="F236" s="12">
        <f>SUM(F237:F254)</f>
        <v>887052</v>
      </c>
      <c r="G236" s="12">
        <f>SUM(G237:G254)</f>
        <v>883882.5700000001</v>
      </c>
      <c r="H236" s="12">
        <f aca="true" t="shared" si="8" ref="H236:H267">((G236/F236)*100)</f>
        <v>99.64270076613322</v>
      </c>
    </row>
    <row r="237" spans="1:8" ht="23.25" customHeight="1">
      <c r="A237" s="9"/>
      <c r="B237" s="9"/>
      <c r="C237" s="9">
        <v>3020</v>
      </c>
      <c r="D237" s="13" t="s">
        <v>33</v>
      </c>
      <c r="E237" s="15">
        <v>28234</v>
      </c>
      <c r="F237" s="15">
        <v>32654</v>
      </c>
      <c r="G237" s="15">
        <v>32654</v>
      </c>
      <c r="H237" s="15">
        <f t="shared" si="8"/>
        <v>100</v>
      </c>
    </row>
    <row r="238" spans="1:8" ht="12.75">
      <c r="A238" s="9"/>
      <c r="B238" s="9"/>
      <c r="C238" s="9">
        <v>4010</v>
      </c>
      <c r="D238" s="16" t="s">
        <v>11</v>
      </c>
      <c r="E238" s="15">
        <v>395936</v>
      </c>
      <c r="F238" s="15">
        <v>376322</v>
      </c>
      <c r="G238" s="15">
        <v>374418.56</v>
      </c>
      <c r="H238" s="15">
        <f t="shared" si="8"/>
        <v>99.49419911671387</v>
      </c>
    </row>
    <row r="239" spans="1:8" ht="12.75">
      <c r="A239" s="9"/>
      <c r="B239" s="9"/>
      <c r="C239" s="9">
        <v>4040</v>
      </c>
      <c r="D239" s="16" t="s">
        <v>12</v>
      </c>
      <c r="E239" s="15">
        <v>29321</v>
      </c>
      <c r="F239" s="15">
        <v>28543</v>
      </c>
      <c r="G239" s="15">
        <v>28542.83</v>
      </c>
      <c r="H239" s="15">
        <f t="shared" si="8"/>
        <v>99.99940440738536</v>
      </c>
    </row>
    <row r="240" spans="1:8" ht="12.75">
      <c r="A240" s="9"/>
      <c r="B240" s="9"/>
      <c r="C240" s="9">
        <v>4110</v>
      </c>
      <c r="D240" s="16" t="s">
        <v>13</v>
      </c>
      <c r="E240" s="15">
        <v>72643</v>
      </c>
      <c r="F240" s="15">
        <v>67343</v>
      </c>
      <c r="G240" s="15">
        <v>66634.51</v>
      </c>
      <c r="H240" s="15">
        <f t="shared" si="8"/>
        <v>98.9479381672928</v>
      </c>
    </row>
    <row r="241" spans="1:8" ht="12.75">
      <c r="A241" s="9"/>
      <c r="B241" s="9"/>
      <c r="C241" s="9">
        <v>4120</v>
      </c>
      <c r="D241" s="16" t="s">
        <v>14</v>
      </c>
      <c r="E241" s="15">
        <v>11082</v>
      </c>
      <c r="F241" s="15">
        <v>9582</v>
      </c>
      <c r="G241" s="15">
        <v>9090.59</v>
      </c>
      <c r="H241" s="15">
        <f t="shared" si="8"/>
        <v>94.87152995199332</v>
      </c>
    </row>
    <row r="242" spans="1:8" ht="12.75">
      <c r="A242" s="9"/>
      <c r="B242" s="9"/>
      <c r="C242" s="9">
        <v>4170</v>
      </c>
      <c r="D242" s="16" t="s">
        <v>56</v>
      </c>
      <c r="E242" s="15">
        <v>2000</v>
      </c>
      <c r="F242" s="15">
        <v>3000</v>
      </c>
      <c r="G242" s="15">
        <v>3000</v>
      </c>
      <c r="H242" s="15">
        <f t="shared" si="8"/>
        <v>100</v>
      </c>
    </row>
    <row r="243" spans="1:8" ht="12.75">
      <c r="A243" s="9"/>
      <c r="B243" s="9"/>
      <c r="C243" s="9">
        <v>4210</v>
      </c>
      <c r="D243" s="16" t="s">
        <v>16</v>
      </c>
      <c r="E243" s="15">
        <v>74724</v>
      </c>
      <c r="F243" s="15">
        <v>98221</v>
      </c>
      <c r="G243" s="15">
        <v>98190.35</v>
      </c>
      <c r="H243" s="15">
        <f t="shared" si="8"/>
        <v>99.96879486056955</v>
      </c>
    </row>
    <row r="244" spans="1:8" ht="38.25">
      <c r="A244" s="9"/>
      <c r="B244" s="9"/>
      <c r="C244" s="9">
        <v>4240</v>
      </c>
      <c r="D244" s="13" t="s">
        <v>17</v>
      </c>
      <c r="E244" s="15">
        <v>1000</v>
      </c>
      <c r="F244" s="15">
        <v>24600</v>
      </c>
      <c r="G244" s="15">
        <v>24600</v>
      </c>
      <c r="H244" s="15">
        <f t="shared" si="8"/>
        <v>100</v>
      </c>
    </row>
    <row r="245" spans="1:8" ht="12.75">
      <c r="A245" s="9"/>
      <c r="B245" s="9"/>
      <c r="C245" s="9">
        <v>4260</v>
      </c>
      <c r="D245" s="16" t="s">
        <v>18</v>
      </c>
      <c r="E245" s="15">
        <v>10500</v>
      </c>
      <c r="F245" s="15">
        <v>10426</v>
      </c>
      <c r="G245" s="15">
        <v>10425.58</v>
      </c>
      <c r="H245" s="15">
        <f t="shared" si="8"/>
        <v>99.99597160943794</v>
      </c>
    </row>
    <row r="246" spans="1:8" ht="12.75">
      <c r="A246" s="9"/>
      <c r="B246" s="9"/>
      <c r="C246" s="9">
        <v>4270</v>
      </c>
      <c r="D246" s="16" t="s">
        <v>19</v>
      </c>
      <c r="E246" s="15">
        <v>4000</v>
      </c>
      <c r="F246" s="15">
        <v>193640</v>
      </c>
      <c r="G246" s="15">
        <v>193640</v>
      </c>
      <c r="H246" s="15">
        <f t="shared" si="8"/>
        <v>100</v>
      </c>
    </row>
    <row r="247" spans="1:8" ht="12.75">
      <c r="A247" s="9"/>
      <c r="B247" s="9"/>
      <c r="C247" s="9">
        <v>4280</v>
      </c>
      <c r="D247" s="16" t="s">
        <v>20</v>
      </c>
      <c r="E247" s="15">
        <v>500</v>
      </c>
      <c r="F247" s="15">
        <v>1582</v>
      </c>
      <c r="G247" s="15">
        <v>1552</v>
      </c>
      <c r="H247" s="15">
        <f t="shared" si="8"/>
        <v>98.10366624525916</v>
      </c>
    </row>
    <row r="248" spans="1:8" ht="12.75">
      <c r="A248" s="9"/>
      <c r="B248" s="9"/>
      <c r="C248" s="9">
        <v>4300</v>
      </c>
      <c r="D248" s="16" t="s">
        <v>21</v>
      </c>
      <c r="E248" s="15">
        <v>6870</v>
      </c>
      <c r="F248" s="15">
        <v>13004</v>
      </c>
      <c r="G248" s="15">
        <v>13000.27</v>
      </c>
      <c r="H248" s="15">
        <f t="shared" si="8"/>
        <v>99.97131651799447</v>
      </c>
    </row>
    <row r="249" spans="1:8" ht="12.75">
      <c r="A249" s="9"/>
      <c r="B249" s="9"/>
      <c r="C249" s="9">
        <v>4350</v>
      </c>
      <c r="D249" s="16" t="s">
        <v>22</v>
      </c>
      <c r="E249" s="15">
        <v>1000</v>
      </c>
      <c r="F249" s="15">
        <v>720</v>
      </c>
      <c r="G249" s="15">
        <v>719.85</v>
      </c>
      <c r="H249" s="15">
        <f t="shared" si="8"/>
        <v>99.97916666666667</v>
      </c>
    </row>
    <row r="250" spans="1:8" ht="51">
      <c r="A250" s="9"/>
      <c r="B250" s="9"/>
      <c r="C250" s="9">
        <v>4370</v>
      </c>
      <c r="D250" s="13" t="s">
        <v>23</v>
      </c>
      <c r="E250" s="15">
        <v>2200</v>
      </c>
      <c r="F250" s="15">
        <v>2200</v>
      </c>
      <c r="G250" s="15">
        <v>2200</v>
      </c>
      <c r="H250" s="15">
        <f t="shared" si="8"/>
        <v>100</v>
      </c>
    </row>
    <row r="251" spans="1:8" ht="12.75">
      <c r="A251" s="9"/>
      <c r="B251" s="9"/>
      <c r="C251" s="9">
        <v>4410</v>
      </c>
      <c r="D251" s="16" t="s">
        <v>24</v>
      </c>
      <c r="E251" s="15">
        <v>700</v>
      </c>
      <c r="F251" s="15">
        <v>445</v>
      </c>
      <c r="G251" s="15">
        <v>444.03</v>
      </c>
      <c r="H251" s="15">
        <f t="shared" si="8"/>
        <v>99.7820224719101</v>
      </c>
    </row>
    <row r="252" spans="1:8" ht="12.75">
      <c r="A252" s="9"/>
      <c r="B252" s="9"/>
      <c r="C252" s="9">
        <v>4430</v>
      </c>
      <c r="D252" s="16" t="s">
        <v>25</v>
      </c>
      <c r="E252" s="15">
        <v>1750</v>
      </c>
      <c r="F252" s="15">
        <v>1956</v>
      </c>
      <c r="G252" s="15">
        <v>1956</v>
      </c>
      <c r="H252" s="15">
        <f t="shared" si="8"/>
        <v>100</v>
      </c>
    </row>
    <row r="253" spans="1:8" ht="38.25">
      <c r="A253" s="9"/>
      <c r="B253" s="9"/>
      <c r="C253" s="9">
        <v>4440</v>
      </c>
      <c r="D253" s="13" t="s">
        <v>26</v>
      </c>
      <c r="E253" s="15">
        <v>20775</v>
      </c>
      <c r="F253" s="15">
        <v>22014</v>
      </c>
      <c r="G253" s="15">
        <v>22014</v>
      </c>
      <c r="H253" s="15">
        <f t="shared" si="8"/>
        <v>100</v>
      </c>
    </row>
    <row r="254" spans="1:8" ht="51">
      <c r="A254" s="9"/>
      <c r="B254" s="9"/>
      <c r="C254" s="9">
        <v>4740</v>
      </c>
      <c r="D254" s="13" t="s">
        <v>27</v>
      </c>
      <c r="E254" s="15">
        <v>800</v>
      </c>
      <c r="F254" s="15">
        <v>800</v>
      </c>
      <c r="G254" s="15">
        <v>800</v>
      </c>
      <c r="H254" s="15">
        <f t="shared" si="8"/>
        <v>100</v>
      </c>
    </row>
    <row r="255" spans="1:8" ht="25.5">
      <c r="A255" s="8">
        <v>801</v>
      </c>
      <c r="B255" s="8">
        <v>80103</v>
      </c>
      <c r="C255" s="9"/>
      <c r="D255" s="21" t="s">
        <v>29</v>
      </c>
      <c r="E255" s="12">
        <f>SUM(E256:E262)</f>
        <v>53335</v>
      </c>
      <c r="F255" s="12">
        <f>SUM(F256:F262)</f>
        <v>54468</v>
      </c>
      <c r="G255" s="12">
        <f>SUM(G256:G262)</f>
        <v>54331.9</v>
      </c>
      <c r="H255" s="12">
        <f t="shared" si="8"/>
        <v>99.7501285158258</v>
      </c>
    </row>
    <row r="256" spans="1:8" ht="38.25">
      <c r="A256" s="9"/>
      <c r="B256" s="9"/>
      <c r="C256" s="9">
        <v>3020</v>
      </c>
      <c r="D256" s="13" t="s">
        <v>33</v>
      </c>
      <c r="E256" s="15">
        <v>2699</v>
      </c>
      <c r="F256" s="15">
        <v>2759</v>
      </c>
      <c r="G256" s="15">
        <v>2758.71</v>
      </c>
      <c r="H256" s="15">
        <f t="shared" si="8"/>
        <v>99.98948894527003</v>
      </c>
    </row>
    <row r="257" spans="1:8" ht="12.75">
      <c r="A257" s="9"/>
      <c r="B257" s="9"/>
      <c r="C257" s="9">
        <v>4010</v>
      </c>
      <c r="D257" s="16" t="s">
        <v>11</v>
      </c>
      <c r="E257" s="15">
        <v>37236</v>
      </c>
      <c r="F257" s="15">
        <v>38170</v>
      </c>
      <c r="G257" s="15">
        <v>38058.62</v>
      </c>
      <c r="H257" s="15">
        <f t="shared" si="8"/>
        <v>99.70820015719151</v>
      </c>
    </row>
    <row r="258" spans="1:8" ht="12.75">
      <c r="A258" s="9"/>
      <c r="B258" s="9"/>
      <c r="C258" s="9">
        <v>4040</v>
      </c>
      <c r="D258" s="16" t="s">
        <v>12</v>
      </c>
      <c r="E258" s="15">
        <v>2908</v>
      </c>
      <c r="F258" s="15">
        <v>2908</v>
      </c>
      <c r="G258" s="15">
        <v>2902.38</v>
      </c>
      <c r="H258" s="15">
        <f t="shared" si="8"/>
        <v>99.80674002751032</v>
      </c>
    </row>
    <row r="259" spans="1:8" ht="12.75">
      <c r="A259" s="9"/>
      <c r="B259" s="9"/>
      <c r="C259" s="9">
        <v>4110</v>
      </c>
      <c r="D259" s="16" t="s">
        <v>13</v>
      </c>
      <c r="E259" s="15">
        <v>6863</v>
      </c>
      <c r="F259" s="15">
        <v>6863</v>
      </c>
      <c r="G259" s="15">
        <v>6849.22</v>
      </c>
      <c r="H259" s="15">
        <f t="shared" si="8"/>
        <v>99.79921317208218</v>
      </c>
    </row>
    <row r="260" spans="1:8" ht="12.75">
      <c r="A260" s="9"/>
      <c r="B260" s="9"/>
      <c r="C260" s="9">
        <v>4120</v>
      </c>
      <c r="D260" s="16" t="s">
        <v>14</v>
      </c>
      <c r="E260" s="15">
        <v>1047</v>
      </c>
      <c r="F260" s="15">
        <v>1072</v>
      </c>
      <c r="G260" s="15">
        <v>1066.97</v>
      </c>
      <c r="H260" s="15">
        <f t="shared" si="8"/>
        <v>99.53078358208955</v>
      </c>
    </row>
    <row r="261" spans="1:8" ht="38.25">
      <c r="A261" s="9"/>
      <c r="B261" s="9"/>
      <c r="C261" s="9">
        <v>4240</v>
      </c>
      <c r="D261" s="13" t="s">
        <v>17</v>
      </c>
      <c r="E261" s="15">
        <v>300</v>
      </c>
      <c r="F261" s="15">
        <v>300</v>
      </c>
      <c r="G261" s="15">
        <v>300</v>
      </c>
      <c r="H261" s="15">
        <f t="shared" si="8"/>
        <v>100</v>
      </c>
    </row>
    <row r="262" spans="1:8" ht="38.25">
      <c r="A262" s="9"/>
      <c r="B262" s="9"/>
      <c r="C262" s="9">
        <v>4440</v>
      </c>
      <c r="D262" s="13" t="s">
        <v>26</v>
      </c>
      <c r="E262" s="15">
        <v>2282</v>
      </c>
      <c r="F262" s="15">
        <v>2396</v>
      </c>
      <c r="G262" s="15">
        <v>2396</v>
      </c>
      <c r="H262" s="15">
        <f t="shared" si="8"/>
        <v>100</v>
      </c>
    </row>
    <row r="263" spans="1:8" ht="12.75">
      <c r="A263" s="8">
        <v>801</v>
      </c>
      <c r="B263" s="8">
        <v>80110</v>
      </c>
      <c r="C263" s="9"/>
      <c r="D263" s="21" t="s">
        <v>57</v>
      </c>
      <c r="E263" s="12">
        <f>SUM(E264:E273)</f>
        <v>227347</v>
      </c>
      <c r="F263" s="12">
        <f>SUM(F264:F273)</f>
        <v>254510</v>
      </c>
      <c r="G263" s="12">
        <f>SUM(G264:G273)</f>
        <v>253412.90999999997</v>
      </c>
      <c r="H263" s="12">
        <f t="shared" si="8"/>
        <v>99.56894031668696</v>
      </c>
    </row>
    <row r="264" spans="1:8" ht="38.25">
      <c r="A264" s="9"/>
      <c r="B264" s="9"/>
      <c r="C264" s="9">
        <v>3020</v>
      </c>
      <c r="D264" s="13" t="s">
        <v>33</v>
      </c>
      <c r="E264" s="15">
        <v>11739</v>
      </c>
      <c r="F264" s="15">
        <v>13914</v>
      </c>
      <c r="G264" s="15">
        <v>13905.87</v>
      </c>
      <c r="H264" s="15">
        <f t="shared" si="8"/>
        <v>99.94156964208712</v>
      </c>
    </row>
    <row r="265" spans="1:8" ht="12.75">
      <c r="A265" s="9"/>
      <c r="B265" s="9"/>
      <c r="C265" s="9">
        <v>4010</v>
      </c>
      <c r="D265" s="16" t="s">
        <v>11</v>
      </c>
      <c r="E265" s="15">
        <v>165484</v>
      </c>
      <c r="F265" s="15">
        <v>166193</v>
      </c>
      <c r="G265" s="15">
        <v>165526.8</v>
      </c>
      <c r="H265" s="15">
        <f t="shared" si="8"/>
        <v>99.59914075803432</v>
      </c>
    </row>
    <row r="266" spans="1:8" ht="12.75">
      <c r="A266" s="9"/>
      <c r="B266" s="9"/>
      <c r="C266" s="9">
        <v>4040</v>
      </c>
      <c r="D266" s="16" t="s">
        <v>12</v>
      </c>
      <c r="E266" s="15">
        <v>4337</v>
      </c>
      <c r="F266" s="15">
        <v>4279</v>
      </c>
      <c r="G266" s="15">
        <v>4278.62</v>
      </c>
      <c r="H266" s="15">
        <f t="shared" si="8"/>
        <v>99.99111942042533</v>
      </c>
    </row>
    <row r="267" spans="1:8" ht="12.75">
      <c r="A267" s="9"/>
      <c r="B267" s="9"/>
      <c r="C267" s="9">
        <v>4110</v>
      </c>
      <c r="D267" s="16" t="s">
        <v>13</v>
      </c>
      <c r="E267" s="15">
        <v>29080</v>
      </c>
      <c r="F267" s="15">
        <v>28380</v>
      </c>
      <c r="G267" s="15">
        <v>28080.15</v>
      </c>
      <c r="H267" s="15">
        <f t="shared" si="8"/>
        <v>98.94344608879493</v>
      </c>
    </row>
    <row r="268" spans="1:8" ht="12.75">
      <c r="A268" s="9"/>
      <c r="B268" s="9"/>
      <c r="C268" s="9">
        <v>4120</v>
      </c>
      <c r="D268" s="16" t="s">
        <v>14</v>
      </c>
      <c r="E268" s="15">
        <v>4436</v>
      </c>
      <c r="F268" s="15">
        <v>3886</v>
      </c>
      <c r="G268" s="15">
        <v>3771.23</v>
      </c>
      <c r="H268" s="15">
        <f aca="true" t="shared" si="9" ref="H268:H299">((G268/F268)*100)</f>
        <v>97.04657745753988</v>
      </c>
    </row>
    <row r="269" spans="1:8" ht="12.75">
      <c r="A269" s="9"/>
      <c r="B269" s="9"/>
      <c r="C269" s="9">
        <v>4210</v>
      </c>
      <c r="D269" s="16" t="s">
        <v>16</v>
      </c>
      <c r="E269" s="15">
        <v>0</v>
      </c>
      <c r="F269" s="15">
        <v>5323</v>
      </c>
      <c r="G269" s="15">
        <v>5323</v>
      </c>
      <c r="H269" s="15">
        <f t="shared" si="9"/>
        <v>100</v>
      </c>
    </row>
    <row r="270" spans="1:8" ht="38.25">
      <c r="A270" s="9"/>
      <c r="B270" s="9"/>
      <c r="C270" s="9">
        <v>4240</v>
      </c>
      <c r="D270" s="13" t="s">
        <v>17</v>
      </c>
      <c r="E270" s="15">
        <v>300</v>
      </c>
      <c r="F270" s="15">
        <v>20300</v>
      </c>
      <c r="G270" s="15">
        <v>20300</v>
      </c>
      <c r="H270" s="15">
        <f t="shared" si="9"/>
        <v>100</v>
      </c>
    </row>
    <row r="271" spans="1:8" ht="12.75">
      <c r="A271" s="9"/>
      <c r="B271" s="9"/>
      <c r="C271" s="9">
        <v>4410</v>
      </c>
      <c r="D271" s="16" t="s">
        <v>24</v>
      </c>
      <c r="E271" s="15">
        <v>500</v>
      </c>
      <c r="F271" s="15">
        <v>200</v>
      </c>
      <c r="G271" s="15">
        <v>192.24</v>
      </c>
      <c r="H271" s="15">
        <f t="shared" si="9"/>
        <v>96.12</v>
      </c>
    </row>
    <row r="272" spans="1:8" ht="38.25">
      <c r="A272" s="9"/>
      <c r="B272" s="9"/>
      <c r="C272" s="9">
        <v>4440</v>
      </c>
      <c r="D272" s="13" t="s">
        <v>26</v>
      </c>
      <c r="E272" s="15">
        <v>11271</v>
      </c>
      <c r="F272" s="15">
        <v>11835</v>
      </c>
      <c r="G272" s="15">
        <v>11835</v>
      </c>
      <c r="H272" s="15">
        <f t="shared" si="9"/>
        <v>100</v>
      </c>
    </row>
    <row r="273" spans="1:8" ht="51">
      <c r="A273" s="9"/>
      <c r="B273" s="9"/>
      <c r="C273" s="9">
        <v>4740</v>
      </c>
      <c r="D273" s="13" t="s">
        <v>27</v>
      </c>
      <c r="E273" s="15">
        <v>200</v>
      </c>
      <c r="F273" s="15">
        <v>200</v>
      </c>
      <c r="G273" s="15">
        <v>200</v>
      </c>
      <c r="H273" s="15">
        <f t="shared" si="9"/>
        <v>100</v>
      </c>
    </row>
    <row r="274" spans="1:8" ht="12.75">
      <c r="A274" s="8">
        <v>801</v>
      </c>
      <c r="B274" s="8">
        <v>80146</v>
      </c>
      <c r="C274" s="8"/>
      <c r="D274" s="10" t="s">
        <v>43</v>
      </c>
      <c r="E274" s="12">
        <f>SUM(E275:E277)</f>
        <v>6062</v>
      </c>
      <c r="F274" s="12">
        <f>SUM(F275:F277)</f>
        <v>6762</v>
      </c>
      <c r="G274" s="12">
        <f>SUM(G275:G277)</f>
        <v>6759</v>
      </c>
      <c r="H274" s="12">
        <f t="shared" si="9"/>
        <v>99.95563442768412</v>
      </c>
    </row>
    <row r="275" spans="1:8" ht="12.75">
      <c r="A275" s="8"/>
      <c r="B275" s="8"/>
      <c r="C275" s="9">
        <v>4210</v>
      </c>
      <c r="D275" s="16" t="s">
        <v>16</v>
      </c>
      <c r="E275" s="15">
        <v>1715</v>
      </c>
      <c r="F275" s="15">
        <v>1415</v>
      </c>
      <c r="G275" s="15">
        <v>1415</v>
      </c>
      <c r="H275" s="15">
        <f t="shared" si="9"/>
        <v>100</v>
      </c>
    </row>
    <row r="276" spans="1:8" ht="12.75">
      <c r="A276" s="9"/>
      <c r="B276" s="9"/>
      <c r="C276" s="9">
        <v>4300</v>
      </c>
      <c r="D276" s="16" t="s">
        <v>21</v>
      </c>
      <c r="E276" s="15">
        <v>3897</v>
      </c>
      <c r="F276" s="15">
        <v>4997</v>
      </c>
      <c r="G276" s="15">
        <v>4994</v>
      </c>
      <c r="H276" s="15">
        <f t="shared" si="9"/>
        <v>99.93996397838704</v>
      </c>
    </row>
    <row r="277" spans="1:8" ht="12.75">
      <c r="A277" s="9"/>
      <c r="B277" s="9"/>
      <c r="C277" s="9">
        <v>4410</v>
      </c>
      <c r="D277" s="16" t="s">
        <v>24</v>
      </c>
      <c r="E277" s="15">
        <v>450</v>
      </c>
      <c r="F277" s="15">
        <v>350</v>
      </c>
      <c r="G277" s="15">
        <v>350</v>
      </c>
      <c r="H277" s="15">
        <f t="shared" si="9"/>
        <v>100</v>
      </c>
    </row>
    <row r="278" spans="1:8" ht="12.75">
      <c r="A278" s="8">
        <v>801</v>
      </c>
      <c r="B278" s="8">
        <v>80195</v>
      </c>
      <c r="C278" s="8"/>
      <c r="D278" s="10" t="s">
        <v>45</v>
      </c>
      <c r="E278" s="12">
        <f>SUM(E279)</f>
        <v>6125</v>
      </c>
      <c r="F278" s="12">
        <f>SUM(F279)</f>
        <v>6734</v>
      </c>
      <c r="G278" s="12">
        <f>SUM(G279)</f>
        <v>6734</v>
      </c>
      <c r="H278" s="12">
        <f t="shared" si="9"/>
        <v>100</v>
      </c>
    </row>
    <row r="279" spans="1:8" ht="38.25">
      <c r="A279" s="9"/>
      <c r="B279" s="9"/>
      <c r="C279" s="9">
        <v>4440</v>
      </c>
      <c r="D279" s="13" t="s">
        <v>26</v>
      </c>
      <c r="E279" s="15">
        <v>6125</v>
      </c>
      <c r="F279" s="15">
        <v>6734</v>
      </c>
      <c r="G279" s="15">
        <v>6734</v>
      </c>
      <c r="H279" s="15">
        <f t="shared" si="9"/>
        <v>100</v>
      </c>
    </row>
    <row r="280" spans="1:8" ht="12.75">
      <c r="A280" s="9"/>
      <c r="B280" s="9"/>
      <c r="C280" s="9"/>
      <c r="D280" s="10" t="s">
        <v>46</v>
      </c>
      <c r="E280" s="12">
        <f>E278+E274+E263+E255+E236</f>
        <v>956904</v>
      </c>
      <c r="F280" s="12">
        <f>F278+F274+F263+F255+F236</f>
        <v>1209526</v>
      </c>
      <c r="G280" s="12">
        <f>G278+G274+G263+G255+G236</f>
        <v>1205120.3800000001</v>
      </c>
      <c r="H280" s="12">
        <f t="shared" si="9"/>
        <v>99.63575648642528</v>
      </c>
    </row>
    <row r="281" spans="1:8" ht="12.75">
      <c r="A281" s="39">
        <v>852</v>
      </c>
      <c r="B281" s="39">
        <v>85295</v>
      </c>
      <c r="C281" s="40"/>
      <c r="D281" s="41" t="s">
        <v>45</v>
      </c>
      <c r="E281" s="12">
        <f>SUM(E282:E287)</f>
        <v>0</v>
      </c>
      <c r="F281" s="12">
        <f>SUM(F282:F287)</f>
        <v>22040.129999999997</v>
      </c>
      <c r="G281" s="12">
        <f>SUM(G282:G287)</f>
        <v>22040.129999999997</v>
      </c>
      <c r="H281" s="12">
        <f t="shared" si="9"/>
        <v>100</v>
      </c>
    </row>
    <row r="282" spans="1:8" ht="12.75">
      <c r="A282" s="25"/>
      <c r="B282" s="26"/>
      <c r="C282" s="9">
        <v>4113</v>
      </c>
      <c r="D282" s="13" t="s">
        <v>58</v>
      </c>
      <c r="E282" s="15">
        <v>0</v>
      </c>
      <c r="F282" s="15">
        <v>730.99</v>
      </c>
      <c r="G282" s="15">
        <v>730.99</v>
      </c>
      <c r="H282" s="15">
        <f t="shared" si="9"/>
        <v>100</v>
      </c>
    </row>
    <row r="283" spans="1:8" ht="12.75">
      <c r="A283" s="25"/>
      <c r="B283" s="26"/>
      <c r="C283" s="9">
        <v>4123</v>
      </c>
      <c r="D283" s="13" t="s">
        <v>59</v>
      </c>
      <c r="E283" s="15">
        <v>0</v>
      </c>
      <c r="F283" s="15">
        <v>115.82</v>
      </c>
      <c r="G283" s="15">
        <v>115.82</v>
      </c>
      <c r="H283" s="15">
        <f t="shared" si="9"/>
        <v>100</v>
      </c>
    </row>
    <row r="284" spans="1:8" ht="12.75">
      <c r="A284" s="26"/>
      <c r="B284" s="26" t="s">
        <v>60</v>
      </c>
      <c r="C284" s="26">
        <v>4173</v>
      </c>
      <c r="D284" s="16" t="s">
        <v>61</v>
      </c>
      <c r="E284" s="15">
        <v>0</v>
      </c>
      <c r="F284" s="15">
        <v>5153</v>
      </c>
      <c r="G284" s="15">
        <v>5153</v>
      </c>
      <c r="H284" s="15">
        <f t="shared" si="9"/>
        <v>100</v>
      </c>
    </row>
    <row r="285" spans="1:8" ht="12.75">
      <c r="A285" s="26"/>
      <c r="B285" s="26"/>
      <c r="C285" s="26">
        <v>4213</v>
      </c>
      <c r="D285" s="16" t="s">
        <v>16</v>
      </c>
      <c r="E285" s="15">
        <v>0</v>
      </c>
      <c r="F285" s="15">
        <v>11874.22</v>
      </c>
      <c r="G285" s="15">
        <v>11874.22</v>
      </c>
      <c r="H285" s="15">
        <f t="shared" si="9"/>
        <v>100</v>
      </c>
    </row>
    <row r="286" spans="1:8" ht="25.5">
      <c r="A286" s="26"/>
      <c r="B286" s="26"/>
      <c r="C286" s="26">
        <v>4273</v>
      </c>
      <c r="D286" s="42" t="s">
        <v>62</v>
      </c>
      <c r="E286" s="15">
        <v>0</v>
      </c>
      <c r="F286" s="15">
        <v>500.16</v>
      </c>
      <c r="G286" s="15">
        <v>500.16</v>
      </c>
      <c r="H286" s="15">
        <f t="shared" si="9"/>
        <v>100</v>
      </c>
    </row>
    <row r="287" spans="1:8" ht="12.75">
      <c r="A287" s="26"/>
      <c r="B287" s="26"/>
      <c r="C287" s="26">
        <v>4303</v>
      </c>
      <c r="D287" s="43" t="s">
        <v>63</v>
      </c>
      <c r="E287" s="15">
        <v>0</v>
      </c>
      <c r="F287" s="15">
        <v>3665.94</v>
      </c>
      <c r="G287" s="15">
        <v>3665.94</v>
      </c>
      <c r="H287" s="15">
        <f t="shared" si="9"/>
        <v>100</v>
      </c>
    </row>
    <row r="288" spans="1:8" ht="12.75">
      <c r="A288" s="9"/>
      <c r="B288" s="9"/>
      <c r="C288" s="9"/>
      <c r="D288" s="44" t="s">
        <v>47</v>
      </c>
      <c r="E288" s="12">
        <f>E281</f>
        <v>0</v>
      </c>
      <c r="F288" s="12">
        <f>F281</f>
        <v>22040.129999999997</v>
      </c>
      <c r="G288" s="12">
        <f>G281</f>
        <v>22040.129999999997</v>
      </c>
      <c r="H288" s="12">
        <f t="shared" si="9"/>
        <v>100</v>
      </c>
    </row>
    <row r="289" spans="1:8" ht="12.75">
      <c r="A289" s="8">
        <v>854</v>
      </c>
      <c r="B289" s="8">
        <v>85401</v>
      </c>
      <c r="C289" s="9"/>
      <c r="D289" s="10" t="s">
        <v>48</v>
      </c>
      <c r="E289" s="12">
        <f>SUM(E290:E295)</f>
        <v>22358</v>
      </c>
      <c r="F289" s="12">
        <f>SUM(F290:F295)</f>
        <v>23859</v>
      </c>
      <c r="G289" s="12">
        <f>SUM(G290:G295)</f>
        <v>23836.65</v>
      </c>
      <c r="H289" s="12">
        <f t="shared" si="9"/>
        <v>99.906324657362</v>
      </c>
    </row>
    <row r="290" spans="1:8" ht="38.25">
      <c r="A290" s="8"/>
      <c r="B290" s="8"/>
      <c r="C290" s="9">
        <v>3020</v>
      </c>
      <c r="D290" s="13" t="s">
        <v>33</v>
      </c>
      <c r="E290" s="15">
        <v>2361</v>
      </c>
      <c r="F290" s="15">
        <v>1962</v>
      </c>
      <c r="G290" s="15">
        <v>1955.77</v>
      </c>
      <c r="H290" s="15">
        <f t="shared" si="9"/>
        <v>99.68246687054027</v>
      </c>
    </row>
    <row r="291" spans="1:8" ht="12.75">
      <c r="A291" s="9"/>
      <c r="B291" s="9"/>
      <c r="C291" s="9">
        <v>4010</v>
      </c>
      <c r="D291" s="16" t="s">
        <v>11</v>
      </c>
      <c r="E291" s="15">
        <v>14236</v>
      </c>
      <c r="F291" s="15">
        <v>15855</v>
      </c>
      <c r="G291" s="15">
        <v>15842.23</v>
      </c>
      <c r="H291" s="15">
        <f t="shared" si="9"/>
        <v>99.91945758435824</v>
      </c>
    </row>
    <row r="292" spans="1:8" ht="12.75">
      <c r="A292" s="9"/>
      <c r="B292" s="9"/>
      <c r="C292" s="9">
        <v>4040</v>
      </c>
      <c r="D292" s="16" t="s">
        <v>12</v>
      </c>
      <c r="E292" s="15">
        <v>1158</v>
      </c>
      <c r="F292" s="15">
        <v>1158</v>
      </c>
      <c r="G292" s="15">
        <v>1154.65</v>
      </c>
      <c r="H292" s="15">
        <f t="shared" si="9"/>
        <v>99.71070811744389</v>
      </c>
    </row>
    <row r="293" spans="1:8" ht="12.75">
      <c r="A293" s="9"/>
      <c r="B293" s="9"/>
      <c r="C293" s="9">
        <v>4110</v>
      </c>
      <c r="D293" s="16" t="s">
        <v>13</v>
      </c>
      <c r="E293" s="15">
        <v>2845</v>
      </c>
      <c r="F293" s="15">
        <v>2963</v>
      </c>
      <c r="G293" s="15">
        <v>2963</v>
      </c>
      <c r="H293" s="15">
        <f t="shared" si="9"/>
        <v>100</v>
      </c>
    </row>
    <row r="294" spans="1:8" ht="12.75">
      <c r="A294" s="9"/>
      <c r="B294" s="9"/>
      <c r="C294" s="9">
        <v>4120</v>
      </c>
      <c r="D294" s="16" t="s">
        <v>64</v>
      </c>
      <c r="E294" s="15">
        <v>434</v>
      </c>
      <c r="F294" s="15">
        <v>531</v>
      </c>
      <c r="G294" s="15">
        <v>531</v>
      </c>
      <c r="H294" s="15">
        <f t="shared" si="9"/>
        <v>100</v>
      </c>
    </row>
    <row r="295" spans="1:8" ht="38.25">
      <c r="A295" s="9"/>
      <c r="B295" s="9"/>
      <c r="C295" s="9">
        <v>4440</v>
      </c>
      <c r="D295" s="13" t="s">
        <v>26</v>
      </c>
      <c r="E295" s="15">
        <v>1324</v>
      </c>
      <c r="F295" s="15">
        <v>1390</v>
      </c>
      <c r="G295" s="15">
        <v>1390</v>
      </c>
      <c r="H295" s="15">
        <f t="shared" si="9"/>
        <v>100</v>
      </c>
    </row>
    <row r="296" spans="1:8" ht="25.5">
      <c r="A296" s="8">
        <v>854</v>
      </c>
      <c r="B296" s="8">
        <v>85415</v>
      </c>
      <c r="C296" s="8"/>
      <c r="D296" s="21" t="s">
        <v>49</v>
      </c>
      <c r="E296" s="12">
        <f>SUM(E297)</f>
        <v>0</v>
      </c>
      <c r="F296" s="12">
        <f>SUM(F297)</f>
        <v>6290</v>
      </c>
      <c r="G296" s="12">
        <f>SUM(G297)</f>
        <v>6290</v>
      </c>
      <c r="H296" s="12">
        <f t="shared" si="9"/>
        <v>100</v>
      </c>
    </row>
    <row r="297" spans="1:8" ht="25.5">
      <c r="A297" s="9"/>
      <c r="B297" s="9"/>
      <c r="C297" s="9">
        <v>3260</v>
      </c>
      <c r="D297" s="13" t="s">
        <v>50</v>
      </c>
      <c r="E297" s="15">
        <v>0</v>
      </c>
      <c r="F297" s="15">
        <v>6290</v>
      </c>
      <c r="G297" s="15">
        <v>6290</v>
      </c>
      <c r="H297" s="15">
        <f t="shared" si="9"/>
        <v>100</v>
      </c>
    </row>
    <row r="298" spans="1:8" ht="12.75">
      <c r="A298" s="9"/>
      <c r="B298" s="9"/>
      <c r="C298" s="9"/>
      <c r="D298" s="10" t="s">
        <v>51</v>
      </c>
      <c r="E298" s="12">
        <f>E296+E289</f>
        <v>22358</v>
      </c>
      <c r="F298" s="12">
        <f>F296+F289</f>
        <v>30149</v>
      </c>
      <c r="G298" s="12">
        <f>G296+G289</f>
        <v>30126.65</v>
      </c>
      <c r="H298" s="12">
        <f t="shared" si="9"/>
        <v>99.92586818799961</v>
      </c>
    </row>
    <row r="299" spans="1:8" ht="12.75">
      <c r="A299" s="9"/>
      <c r="B299" s="9"/>
      <c r="C299" s="9"/>
      <c r="D299" s="10" t="s">
        <v>54</v>
      </c>
      <c r="E299" s="12">
        <f>E298+E288+E280</f>
        <v>979262</v>
      </c>
      <c r="F299" s="12">
        <f>F298+F288+F280</f>
        <v>1261715.13</v>
      </c>
      <c r="G299" s="12">
        <f>G298+G288+G280</f>
        <v>1257287.1600000001</v>
      </c>
      <c r="H299" s="12">
        <f t="shared" si="9"/>
        <v>99.64905152560073</v>
      </c>
    </row>
    <row r="300" spans="1:8" ht="15">
      <c r="A300" s="29"/>
      <c r="B300" s="29"/>
      <c r="C300" s="29"/>
      <c r="D300" s="30"/>
      <c r="E300" s="32"/>
      <c r="F300" s="32"/>
      <c r="G300" s="32"/>
      <c r="H300" s="36"/>
    </row>
    <row r="301" spans="1:8" ht="15">
      <c r="A301" s="2"/>
      <c r="B301" s="2"/>
      <c r="C301" s="2"/>
      <c r="D301" s="3"/>
      <c r="E301" s="4"/>
      <c r="F301" s="4"/>
      <c r="G301" s="4"/>
      <c r="H301" s="36"/>
    </row>
    <row r="302" spans="1:8" ht="15">
      <c r="A302" s="55" t="s">
        <v>0</v>
      </c>
      <c r="B302" s="55"/>
      <c r="C302" s="55"/>
      <c r="D302" s="55"/>
      <c r="E302" s="55"/>
      <c r="F302" s="55"/>
      <c r="G302" s="55"/>
      <c r="H302" s="55"/>
    </row>
    <row r="303" spans="1:8" ht="15">
      <c r="A303" s="55" t="s">
        <v>65</v>
      </c>
      <c r="B303" s="55"/>
      <c r="C303" s="55"/>
      <c r="D303" s="55"/>
      <c r="E303" s="55"/>
      <c r="F303" s="55"/>
      <c r="G303" s="55"/>
      <c r="H303" s="55"/>
    </row>
    <row r="304" spans="1:8" ht="14.25">
      <c r="A304" s="2"/>
      <c r="B304" s="2"/>
      <c r="C304" s="2"/>
      <c r="D304" s="2"/>
      <c r="E304" s="4"/>
      <c r="F304" s="4"/>
      <c r="G304" s="4"/>
      <c r="H304" s="36"/>
    </row>
    <row r="305" spans="1:8" ht="25.5">
      <c r="A305" s="5" t="s">
        <v>1</v>
      </c>
      <c r="B305" s="5" t="s">
        <v>2</v>
      </c>
      <c r="C305" s="5" t="s">
        <v>3</v>
      </c>
      <c r="D305" s="5" t="s">
        <v>4</v>
      </c>
      <c r="E305" s="6" t="s">
        <v>5</v>
      </c>
      <c r="F305" s="6" t="s">
        <v>6</v>
      </c>
      <c r="G305" s="6" t="s">
        <v>7</v>
      </c>
      <c r="H305" s="6" t="s">
        <v>8</v>
      </c>
    </row>
    <row r="306" spans="1:8" ht="12.75">
      <c r="A306" s="8">
        <v>801</v>
      </c>
      <c r="B306" s="8">
        <v>80101</v>
      </c>
      <c r="C306" s="9"/>
      <c r="D306" s="10" t="s">
        <v>9</v>
      </c>
      <c r="E306" s="12">
        <f>SUM(E307:E323)</f>
        <v>469380</v>
      </c>
      <c r="F306" s="12">
        <f>SUM(F307:F323)</f>
        <v>537000</v>
      </c>
      <c r="G306" s="12">
        <f>SUM(G307:G323)</f>
        <v>535379.48</v>
      </c>
      <c r="H306" s="12">
        <f aca="true" t="shared" si="10" ref="H306:H349">((G306/F306)*100)</f>
        <v>99.69822718808193</v>
      </c>
    </row>
    <row r="307" spans="1:8" ht="38.25">
      <c r="A307" s="9"/>
      <c r="B307" s="9"/>
      <c r="C307" s="9">
        <v>3020</v>
      </c>
      <c r="D307" s="13" t="s">
        <v>33</v>
      </c>
      <c r="E307" s="15">
        <v>29244</v>
      </c>
      <c r="F307" s="15">
        <v>31697</v>
      </c>
      <c r="G307" s="15">
        <v>31693.89</v>
      </c>
      <c r="H307" s="15">
        <f t="shared" si="10"/>
        <v>99.99018834590025</v>
      </c>
    </row>
    <row r="308" spans="1:8" ht="12.75">
      <c r="A308" s="9"/>
      <c r="B308" s="9"/>
      <c r="C308" s="9">
        <v>4010</v>
      </c>
      <c r="D308" s="16" t="s">
        <v>11</v>
      </c>
      <c r="E308" s="15">
        <v>297496</v>
      </c>
      <c r="F308" s="15">
        <v>312767</v>
      </c>
      <c r="G308" s="15">
        <v>311546.17</v>
      </c>
      <c r="H308" s="15">
        <f t="shared" si="10"/>
        <v>99.60966789974646</v>
      </c>
    </row>
    <row r="309" spans="1:8" ht="12.75">
      <c r="A309" s="9"/>
      <c r="B309" s="9"/>
      <c r="C309" s="9">
        <v>4040</v>
      </c>
      <c r="D309" s="16" t="s">
        <v>12</v>
      </c>
      <c r="E309" s="15">
        <v>23603</v>
      </c>
      <c r="F309" s="15">
        <v>23572</v>
      </c>
      <c r="G309" s="15">
        <v>23571.86</v>
      </c>
      <c r="H309" s="15">
        <f t="shared" si="10"/>
        <v>99.99940607500425</v>
      </c>
    </row>
    <row r="310" spans="1:8" ht="12.75">
      <c r="A310" s="9"/>
      <c r="B310" s="9"/>
      <c r="C310" s="9">
        <v>4110</v>
      </c>
      <c r="D310" s="16" t="s">
        <v>13</v>
      </c>
      <c r="E310" s="15">
        <v>54344</v>
      </c>
      <c r="F310" s="15">
        <v>54102</v>
      </c>
      <c r="G310" s="15">
        <v>53896.78</v>
      </c>
      <c r="H310" s="15">
        <f t="shared" si="10"/>
        <v>99.62067945732134</v>
      </c>
    </row>
    <row r="311" spans="1:8" ht="12.75">
      <c r="A311" s="9"/>
      <c r="B311" s="9"/>
      <c r="C311" s="9">
        <v>4120</v>
      </c>
      <c r="D311" s="16" t="s">
        <v>14</v>
      </c>
      <c r="E311" s="15">
        <v>8748</v>
      </c>
      <c r="F311" s="15">
        <v>8485</v>
      </c>
      <c r="G311" s="15">
        <v>8389.78</v>
      </c>
      <c r="H311" s="15">
        <f t="shared" si="10"/>
        <v>98.87778432527992</v>
      </c>
    </row>
    <row r="312" spans="1:8" ht="12.75">
      <c r="A312" s="9"/>
      <c r="B312" s="9"/>
      <c r="C312" s="9">
        <v>4210</v>
      </c>
      <c r="D312" s="16" t="s">
        <v>16</v>
      </c>
      <c r="E312" s="15">
        <v>18100</v>
      </c>
      <c r="F312" s="15">
        <v>50189</v>
      </c>
      <c r="G312" s="15">
        <v>50164.65</v>
      </c>
      <c r="H312" s="15">
        <f t="shared" si="10"/>
        <v>99.95148339277532</v>
      </c>
    </row>
    <row r="313" spans="1:8" ht="38.25">
      <c r="A313" s="9"/>
      <c r="B313" s="9"/>
      <c r="C313" s="9">
        <v>4240</v>
      </c>
      <c r="D313" s="13" t="s">
        <v>17</v>
      </c>
      <c r="E313" s="15">
        <v>1000</v>
      </c>
      <c r="F313" s="15">
        <v>22241</v>
      </c>
      <c r="G313" s="15">
        <v>22241</v>
      </c>
      <c r="H313" s="15">
        <f t="shared" si="10"/>
        <v>100</v>
      </c>
    </row>
    <row r="314" spans="1:8" ht="12.75">
      <c r="A314" s="9"/>
      <c r="B314" s="9"/>
      <c r="C314" s="9">
        <v>4260</v>
      </c>
      <c r="D314" s="16" t="s">
        <v>18</v>
      </c>
      <c r="E314" s="15">
        <v>6500</v>
      </c>
      <c r="F314" s="15">
        <v>5603</v>
      </c>
      <c r="G314" s="15">
        <v>5602.63</v>
      </c>
      <c r="H314" s="15">
        <f t="shared" si="10"/>
        <v>99.9933963947885</v>
      </c>
    </row>
    <row r="315" spans="1:8" ht="12.75">
      <c r="A315" s="9"/>
      <c r="B315" s="9"/>
      <c r="C315" s="9">
        <v>4270</v>
      </c>
      <c r="D315" s="16" t="s">
        <v>66</v>
      </c>
      <c r="E315" s="15">
        <v>3000</v>
      </c>
      <c r="F315" s="15">
        <v>3000</v>
      </c>
      <c r="G315" s="15">
        <v>2999.99</v>
      </c>
      <c r="H315" s="15">
        <f t="shared" si="10"/>
        <v>99.99966666666667</v>
      </c>
    </row>
    <row r="316" spans="1:8" ht="12.75">
      <c r="A316" s="9"/>
      <c r="B316" s="9"/>
      <c r="C316" s="9">
        <v>4280</v>
      </c>
      <c r="D316" s="16" t="s">
        <v>20</v>
      </c>
      <c r="E316" s="15">
        <v>200</v>
      </c>
      <c r="F316" s="15">
        <v>80</v>
      </c>
      <c r="G316" s="15">
        <v>80</v>
      </c>
      <c r="H316" s="15">
        <f t="shared" si="10"/>
        <v>100</v>
      </c>
    </row>
    <row r="317" spans="1:8" ht="12.75">
      <c r="A317" s="9"/>
      <c r="B317" s="9"/>
      <c r="C317" s="9">
        <v>4300</v>
      </c>
      <c r="D317" s="16" t="s">
        <v>21</v>
      </c>
      <c r="E317" s="15">
        <v>4300</v>
      </c>
      <c r="F317" s="15">
        <v>2195</v>
      </c>
      <c r="G317" s="15">
        <v>2133.5</v>
      </c>
      <c r="H317" s="15">
        <f t="shared" si="10"/>
        <v>97.19817767653758</v>
      </c>
    </row>
    <row r="318" spans="1:8" ht="12.75">
      <c r="A318" s="9"/>
      <c r="B318" s="9"/>
      <c r="C318" s="9">
        <v>4350</v>
      </c>
      <c r="D318" s="16" t="s">
        <v>22</v>
      </c>
      <c r="E318" s="15">
        <v>2000</v>
      </c>
      <c r="F318" s="15">
        <v>1620</v>
      </c>
      <c r="G318" s="15">
        <v>1613.18</v>
      </c>
      <c r="H318" s="15">
        <f t="shared" si="10"/>
        <v>99.57901234567902</v>
      </c>
    </row>
    <row r="319" spans="1:8" ht="51">
      <c r="A319" s="9"/>
      <c r="B319" s="9"/>
      <c r="C319" s="9">
        <v>4370</v>
      </c>
      <c r="D319" s="13" t="s">
        <v>23</v>
      </c>
      <c r="E319" s="15">
        <v>1870</v>
      </c>
      <c r="F319" s="15">
        <v>1480</v>
      </c>
      <c r="G319" s="15">
        <v>1480</v>
      </c>
      <c r="H319" s="15">
        <f t="shared" si="10"/>
        <v>100</v>
      </c>
    </row>
    <row r="320" spans="1:8" ht="12.75">
      <c r="A320" s="9"/>
      <c r="B320" s="9"/>
      <c r="C320" s="9">
        <v>4410</v>
      </c>
      <c r="D320" s="16" t="s">
        <v>24</v>
      </c>
      <c r="E320" s="15">
        <v>700</v>
      </c>
      <c r="F320" s="15">
        <v>700</v>
      </c>
      <c r="G320" s="15">
        <v>697.05</v>
      </c>
      <c r="H320" s="15">
        <f t="shared" si="10"/>
        <v>99.57857142857142</v>
      </c>
    </row>
    <row r="321" spans="1:8" ht="12.75">
      <c r="A321" s="9"/>
      <c r="B321" s="9"/>
      <c r="C321" s="9">
        <v>4430</v>
      </c>
      <c r="D321" s="16" t="s">
        <v>25</v>
      </c>
      <c r="E321" s="15">
        <v>150</v>
      </c>
      <c r="F321" s="15">
        <v>154</v>
      </c>
      <c r="G321" s="15">
        <v>154</v>
      </c>
      <c r="H321" s="15">
        <f t="shared" si="10"/>
        <v>100</v>
      </c>
    </row>
    <row r="322" spans="1:8" ht="38.25">
      <c r="A322" s="9"/>
      <c r="B322" s="9"/>
      <c r="C322" s="9">
        <v>4440</v>
      </c>
      <c r="D322" s="13" t="s">
        <v>26</v>
      </c>
      <c r="E322" s="15">
        <v>17875</v>
      </c>
      <c r="F322" s="15">
        <v>18865</v>
      </c>
      <c r="G322" s="15">
        <v>18865</v>
      </c>
      <c r="H322" s="15">
        <f t="shared" si="10"/>
        <v>100</v>
      </c>
    </row>
    <row r="323" spans="1:8" ht="51">
      <c r="A323" s="9"/>
      <c r="B323" s="9"/>
      <c r="C323" s="9">
        <v>4740</v>
      </c>
      <c r="D323" s="13" t="s">
        <v>67</v>
      </c>
      <c r="E323" s="15">
        <v>250</v>
      </c>
      <c r="F323" s="15">
        <v>250</v>
      </c>
      <c r="G323" s="15">
        <v>250</v>
      </c>
      <c r="H323" s="15">
        <f t="shared" si="10"/>
        <v>100</v>
      </c>
    </row>
    <row r="324" spans="1:8" ht="25.5">
      <c r="A324" s="8">
        <v>801</v>
      </c>
      <c r="B324" s="8">
        <v>80103</v>
      </c>
      <c r="C324" s="9"/>
      <c r="D324" s="21" t="s">
        <v>68</v>
      </c>
      <c r="E324" s="12">
        <f>SUM(E325:E331)</f>
        <v>49957</v>
      </c>
      <c r="F324" s="12">
        <f>SUM(F325:F331)</f>
        <v>53522</v>
      </c>
      <c r="G324" s="12">
        <f>SUM(G325:G331)</f>
        <v>53474.11</v>
      </c>
      <c r="H324" s="12">
        <f t="shared" si="10"/>
        <v>99.91052277568103</v>
      </c>
    </row>
    <row r="325" spans="1:8" ht="38.25">
      <c r="A325" s="9"/>
      <c r="B325" s="9"/>
      <c r="C325" s="9">
        <v>3020</v>
      </c>
      <c r="D325" s="13" t="s">
        <v>33</v>
      </c>
      <c r="E325" s="15">
        <v>4212</v>
      </c>
      <c r="F325" s="15">
        <v>4704</v>
      </c>
      <c r="G325" s="15">
        <v>4703.08</v>
      </c>
      <c r="H325" s="15">
        <f t="shared" si="10"/>
        <v>99.98044217687074</v>
      </c>
    </row>
    <row r="326" spans="1:8" ht="12.75">
      <c r="A326" s="9"/>
      <c r="B326" s="9"/>
      <c r="C326" s="9">
        <v>4010</v>
      </c>
      <c r="D326" s="16" t="s">
        <v>11</v>
      </c>
      <c r="E326" s="15">
        <v>33364</v>
      </c>
      <c r="F326" s="15">
        <v>36138</v>
      </c>
      <c r="G326" s="15">
        <v>36124.93</v>
      </c>
      <c r="H326" s="15">
        <f t="shared" si="10"/>
        <v>99.96383308428801</v>
      </c>
    </row>
    <row r="327" spans="1:8" ht="12.75">
      <c r="A327" s="9"/>
      <c r="B327" s="9"/>
      <c r="C327" s="9">
        <v>4040</v>
      </c>
      <c r="D327" s="16" t="s">
        <v>12</v>
      </c>
      <c r="E327" s="15">
        <v>2700</v>
      </c>
      <c r="F327" s="15">
        <v>2613</v>
      </c>
      <c r="G327" s="15">
        <v>2612.83</v>
      </c>
      <c r="H327" s="15">
        <f t="shared" si="10"/>
        <v>99.99349406812094</v>
      </c>
    </row>
    <row r="328" spans="1:8" ht="12.75">
      <c r="A328" s="9"/>
      <c r="B328" s="9"/>
      <c r="C328" s="9">
        <v>4110</v>
      </c>
      <c r="D328" s="16" t="s">
        <v>13</v>
      </c>
      <c r="E328" s="15">
        <v>6115</v>
      </c>
      <c r="F328" s="15">
        <v>6402</v>
      </c>
      <c r="G328" s="15">
        <v>6378.02</v>
      </c>
      <c r="H328" s="15">
        <f t="shared" si="10"/>
        <v>99.62542955326461</v>
      </c>
    </row>
    <row r="329" spans="1:8" ht="12.75">
      <c r="A329" s="9"/>
      <c r="B329" s="9"/>
      <c r="C329" s="9">
        <v>4120</v>
      </c>
      <c r="D329" s="16" t="s">
        <v>14</v>
      </c>
      <c r="E329" s="15">
        <v>984</v>
      </c>
      <c r="F329" s="15">
        <v>969</v>
      </c>
      <c r="G329" s="15">
        <v>959.25</v>
      </c>
      <c r="H329" s="15">
        <f t="shared" si="10"/>
        <v>98.9938080495356</v>
      </c>
    </row>
    <row r="330" spans="1:8" ht="38.25">
      <c r="A330" s="9"/>
      <c r="B330" s="9"/>
      <c r="C330" s="9">
        <v>4240</v>
      </c>
      <c r="D330" s="13" t="s">
        <v>17</v>
      </c>
      <c r="E330" s="15">
        <v>300</v>
      </c>
      <c r="F330" s="15">
        <v>300</v>
      </c>
      <c r="G330" s="15">
        <v>300</v>
      </c>
      <c r="H330" s="15">
        <f t="shared" si="10"/>
        <v>100</v>
      </c>
    </row>
    <row r="331" spans="1:8" ht="38.25">
      <c r="A331" s="9"/>
      <c r="B331" s="9"/>
      <c r="C331" s="9">
        <v>4440</v>
      </c>
      <c r="D331" s="13" t="s">
        <v>26</v>
      </c>
      <c r="E331" s="15">
        <v>2282</v>
      </c>
      <c r="F331" s="15">
        <v>2396</v>
      </c>
      <c r="G331" s="15">
        <v>2396</v>
      </c>
      <c r="H331" s="15">
        <f t="shared" si="10"/>
        <v>100</v>
      </c>
    </row>
    <row r="332" spans="1:8" ht="25.5">
      <c r="A332" s="8">
        <v>801</v>
      </c>
      <c r="B332" s="8">
        <v>80146</v>
      </c>
      <c r="C332" s="8"/>
      <c r="D332" s="21" t="s">
        <v>43</v>
      </c>
      <c r="E332" s="12">
        <f>SUM(E333:E335)</f>
        <v>3336</v>
      </c>
      <c r="F332" s="12">
        <f>SUM(F333:F335)</f>
        <v>3245</v>
      </c>
      <c r="G332" s="12">
        <f>SUM(G333:G335)</f>
        <v>3238.9500000000003</v>
      </c>
      <c r="H332" s="12">
        <f t="shared" si="10"/>
        <v>99.81355932203391</v>
      </c>
    </row>
    <row r="333" spans="1:8" ht="12.75">
      <c r="A333" s="8"/>
      <c r="B333" s="8"/>
      <c r="C333" s="9">
        <v>4210</v>
      </c>
      <c r="D333" s="16" t="s">
        <v>16</v>
      </c>
      <c r="E333" s="15">
        <v>600</v>
      </c>
      <c r="F333" s="15">
        <v>627</v>
      </c>
      <c r="G333" s="15">
        <v>626.63</v>
      </c>
      <c r="H333" s="15">
        <f t="shared" si="10"/>
        <v>99.94098883572568</v>
      </c>
    </row>
    <row r="334" spans="1:8" ht="12.75">
      <c r="A334" s="9"/>
      <c r="B334" s="9"/>
      <c r="C334" s="9">
        <v>4300</v>
      </c>
      <c r="D334" s="16" t="s">
        <v>21</v>
      </c>
      <c r="E334" s="15">
        <v>2386</v>
      </c>
      <c r="F334" s="15">
        <v>2059</v>
      </c>
      <c r="G334" s="15">
        <v>2054</v>
      </c>
      <c r="H334" s="15">
        <f t="shared" si="10"/>
        <v>99.75716367168529</v>
      </c>
    </row>
    <row r="335" spans="1:8" ht="12.75">
      <c r="A335" s="9"/>
      <c r="B335" s="9"/>
      <c r="C335" s="9">
        <v>4410</v>
      </c>
      <c r="D335" s="16" t="s">
        <v>24</v>
      </c>
      <c r="E335" s="15">
        <v>350</v>
      </c>
      <c r="F335" s="15">
        <v>559</v>
      </c>
      <c r="G335" s="15">
        <v>558.32</v>
      </c>
      <c r="H335" s="15">
        <f t="shared" si="10"/>
        <v>99.8783542039356</v>
      </c>
    </row>
    <row r="336" spans="1:8" ht="12.75">
      <c r="A336" s="8">
        <v>801</v>
      </c>
      <c r="B336" s="8">
        <v>80195</v>
      </c>
      <c r="C336" s="8"/>
      <c r="D336" s="10" t="s">
        <v>45</v>
      </c>
      <c r="E336" s="12">
        <f>E337</f>
        <v>2625</v>
      </c>
      <c r="F336" s="12">
        <f>F337</f>
        <v>2886</v>
      </c>
      <c r="G336" s="12">
        <f>G337</f>
        <v>2886</v>
      </c>
      <c r="H336" s="15">
        <f t="shared" si="10"/>
        <v>100</v>
      </c>
    </row>
    <row r="337" spans="1:8" ht="38.25">
      <c r="A337" s="9"/>
      <c r="B337" s="9"/>
      <c r="C337" s="9">
        <v>4440</v>
      </c>
      <c r="D337" s="13" t="s">
        <v>26</v>
      </c>
      <c r="E337" s="15">
        <v>2625</v>
      </c>
      <c r="F337" s="15">
        <v>2886</v>
      </c>
      <c r="G337" s="15">
        <v>2886</v>
      </c>
      <c r="H337" s="15">
        <f t="shared" si="10"/>
        <v>100</v>
      </c>
    </row>
    <row r="338" spans="1:8" ht="12.75">
      <c r="A338" s="9"/>
      <c r="B338" s="9"/>
      <c r="C338" s="9"/>
      <c r="D338" s="21" t="s">
        <v>46</v>
      </c>
      <c r="E338" s="12">
        <f>E336+E332+E324+E306</f>
        <v>525298</v>
      </c>
      <c r="F338" s="12">
        <f>F336+F332+F324+F306</f>
        <v>596653</v>
      </c>
      <c r="G338" s="12">
        <f>G336+G332+G324+G306</f>
        <v>594978.54</v>
      </c>
      <c r="H338" s="12">
        <f t="shared" si="10"/>
        <v>99.71935781769304</v>
      </c>
    </row>
    <row r="339" spans="1:8" ht="12.75">
      <c r="A339" s="39">
        <v>852</v>
      </c>
      <c r="B339" s="39">
        <v>85295</v>
      </c>
      <c r="C339" s="40"/>
      <c r="D339" s="41" t="s">
        <v>45</v>
      </c>
      <c r="E339" s="12">
        <f>SUM(E340:E344)</f>
        <v>0</v>
      </c>
      <c r="F339" s="12">
        <f>SUM(F340:F344)</f>
        <v>9000</v>
      </c>
      <c r="G339" s="12">
        <f>SUM(G340:G344)</f>
        <v>9000</v>
      </c>
      <c r="H339" s="12">
        <f t="shared" si="10"/>
        <v>100</v>
      </c>
    </row>
    <row r="340" spans="1:8" ht="12.75">
      <c r="A340" s="25"/>
      <c r="B340" s="26"/>
      <c r="C340" s="9">
        <v>4113</v>
      </c>
      <c r="D340" s="13" t="s">
        <v>58</v>
      </c>
      <c r="E340" s="15">
        <v>0</v>
      </c>
      <c r="F340" s="15">
        <v>329.86</v>
      </c>
      <c r="G340" s="15">
        <v>329.86</v>
      </c>
      <c r="H340" s="15">
        <f t="shared" si="10"/>
        <v>100</v>
      </c>
    </row>
    <row r="341" spans="1:8" ht="12.75">
      <c r="A341" s="25"/>
      <c r="B341" s="26"/>
      <c r="C341" s="9">
        <v>4123</v>
      </c>
      <c r="D341" s="13" t="s">
        <v>59</v>
      </c>
      <c r="E341" s="15">
        <v>0</v>
      </c>
      <c r="F341" s="15">
        <v>52.65</v>
      </c>
      <c r="G341" s="15">
        <v>52.65</v>
      </c>
      <c r="H341" s="15">
        <f t="shared" si="10"/>
        <v>100</v>
      </c>
    </row>
    <row r="342" spans="1:8" ht="12.75">
      <c r="A342" s="26"/>
      <c r="B342" s="26" t="s">
        <v>60</v>
      </c>
      <c r="C342" s="26">
        <v>4173</v>
      </c>
      <c r="D342" s="16" t="s">
        <v>61</v>
      </c>
      <c r="E342" s="15">
        <v>0</v>
      </c>
      <c r="F342" s="15">
        <v>2593</v>
      </c>
      <c r="G342" s="15">
        <v>2593</v>
      </c>
      <c r="H342" s="15">
        <f t="shared" si="10"/>
        <v>100</v>
      </c>
    </row>
    <row r="343" spans="1:8" ht="12.75">
      <c r="A343" s="26"/>
      <c r="B343" s="26"/>
      <c r="C343" s="26">
        <v>4213</v>
      </c>
      <c r="D343" s="16" t="s">
        <v>16</v>
      </c>
      <c r="E343" s="15">
        <v>0</v>
      </c>
      <c r="F343" s="15">
        <v>1000</v>
      </c>
      <c r="G343" s="15">
        <v>1000</v>
      </c>
      <c r="H343" s="15">
        <f t="shared" si="10"/>
        <v>100</v>
      </c>
    </row>
    <row r="344" spans="1:8" ht="12.75">
      <c r="A344" s="26"/>
      <c r="B344" s="26"/>
      <c r="C344" s="26">
        <v>4303</v>
      </c>
      <c r="D344" s="43" t="s">
        <v>63</v>
      </c>
      <c r="E344" s="15">
        <v>0</v>
      </c>
      <c r="F344" s="15">
        <v>5024.49</v>
      </c>
      <c r="G344" s="15">
        <v>5024.49</v>
      </c>
      <c r="H344" s="15">
        <f t="shared" si="10"/>
        <v>100</v>
      </c>
    </row>
    <row r="345" spans="1:8" ht="12.75">
      <c r="A345" s="9"/>
      <c r="B345" s="9"/>
      <c r="C345" s="9"/>
      <c r="D345" s="44" t="s">
        <v>47</v>
      </c>
      <c r="E345" s="12">
        <f>E339</f>
        <v>0</v>
      </c>
      <c r="F345" s="12">
        <f>F339</f>
        <v>9000</v>
      </c>
      <c r="G345" s="12">
        <f>G339</f>
        <v>9000</v>
      </c>
      <c r="H345" s="12">
        <f t="shared" si="10"/>
        <v>100</v>
      </c>
    </row>
    <row r="346" spans="1:8" ht="25.5">
      <c r="A346" s="8">
        <v>854</v>
      </c>
      <c r="B346" s="8">
        <v>85415</v>
      </c>
      <c r="C346" s="9"/>
      <c r="D346" s="21" t="s">
        <v>49</v>
      </c>
      <c r="E346" s="12">
        <f>E347</f>
        <v>0</v>
      </c>
      <c r="F346" s="12">
        <f>F347</f>
        <v>1440</v>
      </c>
      <c r="G346" s="12">
        <f>G347</f>
        <v>1200</v>
      </c>
      <c r="H346" s="12">
        <f t="shared" si="10"/>
        <v>83.33333333333334</v>
      </c>
    </row>
    <row r="347" spans="1:8" ht="25.5">
      <c r="A347" s="8"/>
      <c r="B347" s="8"/>
      <c r="C347" s="9">
        <v>3260</v>
      </c>
      <c r="D347" s="13" t="s">
        <v>50</v>
      </c>
      <c r="E347" s="15">
        <v>0</v>
      </c>
      <c r="F347" s="15">
        <v>1440</v>
      </c>
      <c r="G347" s="15">
        <v>1200</v>
      </c>
      <c r="H347" s="12">
        <f t="shared" si="10"/>
        <v>83.33333333333334</v>
      </c>
    </row>
    <row r="348" spans="1:8" ht="12.75">
      <c r="A348" s="9"/>
      <c r="B348" s="9"/>
      <c r="C348" s="9"/>
      <c r="D348" s="10" t="s">
        <v>51</v>
      </c>
      <c r="E348" s="12">
        <f>E346</f>
        <v>0</v>
      </c>
      <c r="F348" s="12">
        <f>F346</f>
        <v>1440</v>
      </c>
      <c r="G348" s="12">
        <f>G346</f>
        <v>1200</v>
      </c>
      <c r="H348" s="12">
        <f t="shared" si="10"/>
        <v>83.33333333333334</v>
      </c>
    </row>
    <row r="349" spans="1:8" ht="12.75">
      <c r="A349" s="9"/>
      <c r="B349" s="9"/>
      <c r="C349" s="9"/>
      <c r="D349" s="10" t="s">
        <v>69</v>
      </c>
      <c r="E349" s="12">
        <f>E348+E345+E338</f>
        <v>525298</v>
      </c>
      <c r="F349" s="12">
        <f>F348+F345+F338</f>
        <v>607093</v>
      </c>
      <c r="G349" s="12">
        <f>G348+G345+G338</f>
        <v>605178.54</v>
      </c>
      <c r="H349" s="12">
        <f t="shared" si="10"/>
        <v>99.68465128077577</v>
      </c>
    </row>
    <row r="350" spans="1:8" ht="13.5" customHeight="1">
      <c r="A350" s="45"/>
      <c r="B350" s="45"/>
      <c r="C350" s="45"/>
      <c r="D350" s="46"/>
      <c r="E350" s="47"/>
      <c r="F350" s="47"/>
      <c r="G350" s="47"/>
      <c r="H350" s="47"/>
    </row>
    <row r="351" spans="1:8" ht="13.5" customHeight="1">
      <c r="A351" s="45"/>
      <c r="B351" s="45"/>
      <c r="C351" s="45"/>
      <c r="D351" s="46"/>
      <c r="E351" s="47"/>
      <c r="F351" s="47"/>
      <c r="G351" s="47"/>
      <c r="H351" s="47"/>
    </row>
    <row r="352" spans="1:8" ht="12.75">
      <c r="A352" s="45"/>
      <c r="B352" s="45"/>
      <c r="C352" s="45"/>
      <c r="D352" s="46"/>
      <c r="E352" s="47"/>
      <c r="F352" s="47"/>
      <c r="G352" s="47"/>
      <c r="H352" s="47"/>
    </row>
    <row r="353" spans="1:8" ht="15">
      <c r="A353" s="55" t="s">
        <v>0</v>
      </c>
      <c r="B353" s="55"/>
      <c r="C353" s="55"/>
      <c r="D353" s="55"/>
      <c r="E353" s="55"/>
      <c r="F353" s="55"/>
      <c r="G353" s="55"/>
      <c r="H353" s="55"/>
    </row>
    <row r="354" spans="1:8" ht="15">
      <c r="A354" s="55" t="s">
        <v>70</v>
      </c>
      <c r="B354" s="55"/>
      <c r="C354" s="55"/>
      <c r="D354" s="55"/>
      <c r="E354" s="55"/>
      <c r="F354" s="55"/>
      <c r="G354" s="55"/>
      <c r="H354" s="55"/>
    </row>
    <row r="355" spans="1:8" ht="14.25">
      <c r="A355" s="2"/>
      <c r="B355" s="2"/>
      <c r="C355" s="2"/>
      <c r="D355" s="2"/>
      <c r="E355" s="4"/>
      <c r="F355" s="4"/>
      <c r="G355" s="4"/>
      <c r="H355" s="36"/>
    </row>
    <row r="356" spans="1:8" ht="25.5">
      <c r="A356" s="5" t="s">
        <v>1</v>
      </c>
      <c r="B356" s="5" t="s">
        <v>2</v>
      </c>
      <c r="C356" s="5" t="s">
        <v>3</v>
      </c>
      <c r="D356" s="5" t="s">
        <v>4</v>
      </c>
      <c r="E356" s="6" t="s">
        <v>5</v>
      </c>
      <c r="F356" s="6" t="s">
        <v>6</v>
      </c>
      <c r="G356" s="6" t="s">
        <v>7</v>
      </c>
      <c r="H356" s="6" t="s">
        <v>8</v>
      </c>
    </row>
    <row r="357" spans="1:8" ht="12.75">
      <c r="A357" s="8">
        <v>801</v>
      </c>
      <c r="B357" s="8">
        <v>80101</v>
      </c>
      <c r="C357" s="9"/>
      <c r="D357" s="10" t="s">
        <v>9</v>
      </c>
      <c r="E357" s="12">
        <f>SUM(E358:E375)</f>
        <v>577913</v>
      </c>
      <c r="F357" s="12">
        <f>SUM(F358:F375)</f>
        <v>748572</v>
      </c>
      <c r="G357" s="12">
        <f>SUM(G358:G375)</f>
        <v>746406.7899999999</v>
      </c>
      <c r="H357" s="12">
        <f aca="true" t="shared" si="11" ref="H357:H368">((G357/F357)*100)</f>
        <v>99.71075461011097</v>
      </c>
    </row>
    <row r="358" spans="1:8" ht="38.25">
      <c r="A358" s="9"/>
      <c r="B358" s="9"/>
      <c r="C358" s="9">
        <v>3020</v>
      </c>
      <c r="D358" s="13" t="s">
        <v>33</v>
      </c>
      <c r="E358" s="15">
        <v>33211</v>
      </c>
      <c r="F358" s="15">
        <v>38625</v>
      </c>
      <c r="G358" s="15">
        <v>38605.58</v>
      </c>
      <c r="H358" s="15">
        <f t="shared" si="11"/>
        <v>99.94972168284791</v>
      </c>
    </row>
    <row r="359" spans="1:8" ht="12.75">
      <c r="A359" s="9"/>
      <c r="B359" s="9"/>
      <c r="C359" s="9">
        <v>4010</v>
      </c>
      <c r="D359" s="16" t="s">
        <v>11</v>
      </c>
      <c r="E359" s="15">
        <v>339883</v>
      </c>
      <c r="F359" s="15">
        <v>396212</v>
      </c>
      <c r="G359" s="15">
        <v>394517.9</v>
      </c>
      <c r="H359" s="15">
        <f t="shared" si="11"/>
        <v>99.57242587301748</v>
      </c>
    </row>
    <row r="360" spans="1:8" ht="12.75">
      <c r="A360" s="9"/>
      <c r="B360" s="9"/>
      <c r="C360" s="9">
        <v>4040</v>
      </c>
      <c r="D360" s="16" t="s">
        <v>12</v>
      </c>
      <c r="E360" s="15">
        <v>29186</v>
      </c>
      <c r="F360" s="15">
        <v>27655</v>
      </c>
      <c r="G360" s="15">
        <v>27654.94</v>
      </c>
      <c r="H360" s="15">
        <f t="shared" si="11"/>
        <v>99.9997830410414</v>
      </c>
    </row>
    <row r="361" spans="1:8" ht="12.75">
      <c r="A361" s="9"/>
      <c r="B361" s="9"/>
      <c r="C361" s="9">
        <v>4110</v>
      </c>
      <c r="D361" s="16" t="s">
        <v>13</v>
      </c>
      <c r="E361" s="15">
        <v>62589</v>
      </c>
      <c r="F361" s="15">
        <v>68353</v>
      </c>
      <c r="G361" s="15">
        <v>68237.51</v>
      </c>
      <c r="H361" s="15">
        <f t="shared" si="11"/>
        <v>99.83103887173934</v>
      </c>
    </row>
    <row r="362" spans="1:8" ht="12.75">
      <c r="A362" s="9"/>
      <c r="B362" s="9"/>
      <c r="C362" s="9">
        <v>4120</v>
      </c>
      <c r="D362" s="16" t="s">
        <v>14</v>
      </c>
      <c r="E362" s="15">
        <v>10074</v>
      </c>
      <c r="F362" s="15">
        <v>10770</v>
      </c>
      <c r="G362" s="15">
        <v>10714.09</v>
      </c>
      <c r="H362" s="15">
        <f t="shared" si="11"/>
        <v>99.48087279480036</v>
      </c>
    </row>
    <row r="363" spans="1:8" ht="12.75">
      <c r="A363" s="9"/>
      <c r="B363" s="9"/>
      <c r="C363" s="9">
        <v>4210</v>
      </c>
      <c r="D363" s="16" t="s">
        <v>16</v>
      </c>
      <c r="E363" s="15">
        <v>16625</v>
      </c>
      <c r="F363" s="15">
        <v>37850</v>
      </c>
      <c r="G363" s="15">
        <v>37848.77</v>
      </c>
      <c r="H363" s="15">
        <f t="shared" si="11"/>
        <v>99.99675033025099</v>
      </c>
    </row>
    <row r="364" spans="1:8" ht="38.25">
      <c r="A364" s="9"/>
      <c r="B364" s="9"/>
      <c r="C364" s="9">
        <v>4240</v>
      </c>
      <c r="D364" s="13" t="s">
        <v>17</v>
      </c>
      <c r="E364" s="15">
        <v>1000</v>
      </c>
      <c r="F364" s="15">
        <v>10200</v>
      </c>
      <c r="G364" s="15">
        <v>10200</v>
      </c>
      <c r="H364" s="15">
        <f t="shared" si="11"/>
        <v>100</v>
      </c>
    </row>
    <row r="365" spans="1:8" ht="12.75">
      <c r="A365" s="9"/>
      <c r="B365" s="9"/>
      <c r="C365" s="9">
        <v>4260</v>
      </c>
      <c r="D365" s="16" t="s">
        <v>18</v>
      </c>
      <c r="E365" s="15">
        <v>3800</v>
      </c>
      <c r="F365" s="15">
        <v>5369</v>
      </c>
      <c r="G365" s="15">
        <v>5350.32</v>
      </c>
      <c r="H365" s="15">
        <f t="shared" si="11"/>
        <v>99.6520767368225</v>
      </c>
    </row>
    <row r="366" spans="1:8" ht="12.75">
      <c r="A366" s="9"/>
      <c r="B366" s="9"/>
      <c r="C366" s="9">
        <v>4270</v>
      </c>
      <c r="D366" s="16" t="s">
        <v>66</v>
      </c>
      <c r="E366" s="15">
        <v>50000</v>
      </c>
      <c r="F366" s="15">
        <v>104083</v>
      </c>
      <c r="G366" s="15">
        <v>104048.83</v>
      </c>
      <c r="H366" s="15">
        <f t="shared" si="11"/>
        <v>99.96717043129041</v>
      </c>
    </row>
    <row r="367" spans="1:8" ht="12.75">
      <c r="A367" s="9"/>
      <c r="B367" s="9"/>
      <c r="C367" s="9">
        <v>4280</v>
      </c>
      <c r="D367" s="16" t="s">
        <v>20</v>
      </c>
      <c r="E367" s="15">
        <v>200</v>
      </c>
      <c r="F367" s="15">
        <v>60</v>
      </c>
      <c r="G367" s="15">
        <v>60</v>
      </c>
      <c r="H367" s="15">
        <f t="shared" si="11"/>
        <v>100</v>
      </c>
    </row>
    <row r="368" spans="1:8" ht="12.75">
      <c r="A368" s="9"/>
      <c r="B368" s="9"/>
      <c r="C368" s="9">
        <v>4300</v>
      </c>
      <c r="D368" s="16" t="s">
        <v>21</v>
      </c>
      <c r="E368" s="15">
        <v>6000</v>
      </c>
      <c r="F368" s="15">
        <v>5950</v>
      </c>
      <c r="G368" s="15">
        <v>5766.78</v>
      </c>
      <c r="H368" s="15">
        <f t="shared" si="11"/>
        <v>96.92067226890757</v>
      </c>
    </row>
    <row r="369" spans="1:8" ht="12.75">
      <c r="A369" s="9"/>
      <c r="B369" s="9"/>
      <c r="C369" s="9">
        <v>4350</v>
      </c>
      <c r="D369" s="16" t="s">
        <v>22</v>
      </c>
      <c r="E369" s="15">
        <v>700</v>
      </c>
      <c r="F369" s="15">
        <v>0</v>
      </c>
      <c r="G369" s="15">
        <v>0</v>
      </c>
      <c r="H369" s="15">
        <v>0</v>
      </c>
    </row>
    <row r="370" spans="1:8" ht="51">
      <c r="A370" s="9"/>
      <c r="B370" s="9"/>
      <c r="C370" s="9">
        <v>4370</v>
      </c>
      <c r="D370" s="13" t="s">
        <v>23</v>
      </c>
      <c r="E370" s="15">
        <v>1200</v>
      </c>
      <c r="F370" s="15">
        <v>1825</v>
      </c>
      <c r="G370" s="15">
        <v>1824.77</v>
      </c>
      <c r="H370" s="15">
        <f aca="true" t="shared" si="12" ref="H370:H394">((G370/F370)*100)</f>
        <v>99.98739726027397</v>
      </c>
    </row>
    <row r="371" spans="1:8" ht="12.75">
      <c r="A371" s="9"/>
      <c r="B371" s="9"/>
      <c r="C371" s="9">
        <v>4410</v>
      </c>
      <c r="D371" s="16" t="s">
        <v>24</v>
      </c>
      <c r="E371" s="15">
        <v>700</v>
      </c>
      <c r="F371" s="15">
        <v>700</v>
      </c>
      <c r="G371" s="15">
        <v>699.95</v>
      </c>
      <c r="H371" s="15">
        <f t="shared" si="12"/>
        <v>99.99285714285715</v>
      </c>
    </row>
    <row r="372" spans="1:8" ht="12.75">
      <c r="A372" s="9"/>
      <c r="B372" s="9"/>
      <c r="C372" s="9">
        <v>4430</v>
      </c>
      <c r="D372" s="16" t="s">
        <v>25</v>
      </c>
      <c r="E372" s="15">
        <v>190</v>
      </c>
      <c r="F372" s="15">
        <v>221</v>
      </c>
      <c r="G372" s="15">
        <v>221</v>
      </c>
      <c r="H372" s="15">
        <f t="shared" si="12"/>
        <v>100</v>
      </c>
    </row>
    <row r="373" spans="1:8" ht="38.25">
      <c r="A373" s="9"/>
      <c r="B373" s="9"/>
      <c r="C373" s="9">
        <v>4440</v>
      </c>
      <c r="D373" s="13" t="s">
        <v>26</v>
      </c>
      <c r="E373" s="15">
        <v>22305</v>
      </c>
      <c r="F373" s="15">
        <v>23549</v>
      </c>
      <c r="G373" s="15">
        <v>23549</v>
      </c>
      <c r="H373" s="15">
        <f t="shared" si="12"/>
        <v>100</v>
      </c>
    </row>
    <row r="374" spans="1:8" ht="51">
      <c r="A374" s="9"/>
      <c r="B374" s="9"/>
      <c r="C374" s="9">
        <v>4740</v>
      </c>
      <c r="D374" s="13" t="s">
        <v>27</v>
      </c>
      <c r="E374" s="15">
        <v>250</v>
      </c>
      <c r="F374" s="15">
        <v>150</v>
      </c>
      <c r="G374" s="15">
        <v>149.35</v>
      </c>
      <c r="H374" s="15">
        <f t="shared" si="12"/>
        <v>99.56666666666666</v>
      </c>
    </row>
    <row r="375" spans="1:8" ht="25.5">
      <c r="A375" s="9"/>
      <c r="B375" s="9"/>
      <c r="C375" s="9">
        <v>6060</v>
      </c>
      <c r="D375" s="20" t="s">
        <v>28</v>
      </c>
      <c r="E375" s="15">
        <v>0</v>
      </c>
      <c r="F375" s="15">
        <v>17000</v>
      </c>
      <c r="G375" s="15">
        <v>16958</v>
      </c>
      <c r="H375" s="15">
        <f t="shared" si="12"/>
        <v>99.75294117647059</v>
      </c>
    </row>
    <row r="376" spans="1:8" ht="25.5">
      <c r="A376" s="8">
        <v>801</v>
      </c>
      <c r="B376" s="8">
        <v>80103</v>
      </c>
      <c r="C376" s="9"/>
      <c r="D376" s="21" t="s">
        <v>29</v>
      </c>
      <c r="E376" s="12">
        <f>SUM(E377:E383)</f>
        <v>63838</v>
      </c>
      <c r="F376" s="12">
        <f>SUM(F377:F383)</f>
        <v>63621</v>
      </c>
      <c r="G376" s="12">
        <f>SUM(G377:G383)</f>
        <v>63521.03999999999</v>
      </c>
      <c r="H376" s="12">
        <f t="shared" si="12"/>
        <v>99.84288206724193</v>
      </c>
    </row>
    <row r="377" spans="1:8" ht="38.25">
      <c r="A377" s="9"/>
      <c r="B377" s="9"/>
      <c r="C377" s="9">
        <v>3020</v>
      </c>
      <c r="D377" s="13" t="s">
        <v>33</v>
      </c>
      <c r="E377" s="15">
        <v>4500</v>
      </c>
      <c r="F377" s="15">
        <v>4766</v>
      </c>
      <c r="G377" s="15">
        <v>4766</v>
      </c>
      <c r="H377" s="15">
        <f t="shared" si="12"/>
        <v>100</v>
      </c>
    </row>
    <row r="378" spans="1:8" ht="12.75">
      <c r="A378" s="9"/>
      <c r="B378" s="9"/>
      <c r="C378" s="9">
        <v>4010</v>
      </c>
      <c r="D378" s="16" t="s">
        <v>11</v>
      </c>
      <c r="E378" s="15">
        <v>44132</v>
      </c>
      <c r="F378" s="15">
        <v>43626</v>
      </c>
      <c r="G378" s="15">
        <v>43546.96</v>
      </c>
      <c r="H378" s="15">
        <f t="shared" si="12"/>
        <v>99.81882363728052</v>
      </c>
    </row>
    <row r="379" spans="1:8" ht="12.75">
      <c r="A379" s="9"/>
      <c r="B379" s="9"/>
      <c r="C379" s="9">
        <v>4040</v>
      </c>
      <c r="D379" s="16" t="s">
        <v>12</v>
      </c>
      <c r="E379" s="15">
        <v>3445</v>
      </c>
      <c r="F379" s="15">
        <v>3436</v>
      </c>
      <c r="G379" s="15">
        <v>3435.74</v>
      </c>
      <c r="H379" s="15">
        <f t="shared" si="12"/>
        <v>99.99243306169964</v>
      </c>
    </row>
    <row r="380" spans="1:8" ht="12.75">
      <c r="A380" s="9"/>
      <c r="B380" s="9"/>
      <c r="C380" s="9">
        <v>4110</v>
      </c>
      <c r="D380" s="16" t="s">
        <v>13</v>
      </c>
      <c r="E380" s="15">
        <v>7906</v>
      </c>
      <c r="F380" s="15">
        <v>7824</v>
      </c>
      <c r="G380" s="15">
        <v>7811.73</v>
      </c>
      <c r="H380" s="15">
        <f t="shared" si="12"/>
        <v>99.84317484662576</v>
      </c>
    </row>
    <row r="381" spans="1:8" ht="12.75">
      <c r="A381" s="9"/>
      <c r="B381" s="9"/>
      <c r="C381" s="9">
        <v>4120</v>
      </c>
      <c r="D381" s="16" t="s">
        <v>14</v>
      </c>
      <c r="E381" s="15">
        <v>1273</v>
      </c>
      <c r="F381" s="15">
        <v>1273</v>
      </c>
      <c r="G381" s="15">
        <v>1264.61</v>
      </c>
      <c r="H381" s="15">
        <f t="shared" si="12"/>
        <v>99.34092694422623</v>
      </c>
    </row>
    <row r="382" spans="1:8" ht="38.25">
      <c r="A382" s="9"/>
      <c r="B382" s="9"/>
      <c r="C382" s="9">
        <v>4240</v>
      </c>
      <c r="D382" s="13" t="s">
        <v>17</v>
      </c>
      <c r="E382" s="15">
        <v>300</v>
      </c>
      <c r="F382" s="15">
        <v>300</v>
      </c>
      <c r="G382" s="15">
        <v>300</v>
      </c>
      <c r="H382" s="15">
        <f t="shared" si="12"/>
        <v>100</v>
      </c>
    </row>
    <row r="383" spans="1:8" ht="38.25">
      <c r="A383" s="9"/>
      <c r="B383" s="9"/>
      <c r="C383" s="9">
        <v>4440</v>
      </c>
      <c r="D383" s="42" t="s">
        <v>26</v>
      </c>
      <c r="E383" s="15">
        <v>2282</v>
      </c>
      <c r="F383" s="15">
        <v>2396</v>
      </c>
      <c r="G383" s="15">
        <v>2396</v>
      </c>
      <c r="H383" s="15">
        <f t="shared" si="12"/>
        <v>100</v>
      </c>
    </row>
    <row r="384" spans="1:8" ht="25.5">
      <c r="A384" s="8">
        <v>801</v>
      </c>
      <c r="B384" s="8">
        <v>80146</v>
      </c>
      <c r="C384" s="8"/>
      <c r="D384" s="48" t="s">
        <v>71</v>
      </c>
      <c r="E384" s="12">
        <f>SUM(E385:E387)</f>
        <v>3911</v>
      </c>
      <c r="F384" s="12">
        <f>SUM(F385:F387)</f>
        <v>3401</v>
      </c>
      <c r="G384" s="12">
        <f>SUM(G385:G387)</f>
        <v>3396.55</v>
      </c>
      <c r="H384" s="12">
        <f t="shared" si="12"/>
        <v>99.86915613054984</v>
      </c>
    </row>
    <row r="385" spans="1:8" ht="12.75">
      <c r="A385" s="8"/>
      <c r="B385" s="8"/>
      <c r="C385" s="9">
        <v>4210</v>
      </c>
      <c r="D385" s="16" t="s">
        <v>16</v>
      </c>
      <c r="E385" s="15">
        <v>1600</v>
      </c>
      <c r="F385" s="15">
        <v>2500</v>
      </c>
      <c r="G385" s="15">
        <v>2496.92</v>
      </c>
      <c r="H385" s="15">
        <f t="shared" si="12"/>
        <v>99.8768</v>
      </c>
    </row>
    <row r="386" spans="1:8" ht="12.75">
      <c r="A386" s="9"/>
      <c r="B386" s="9"/>
      <c r="C386" s="9">
        <v>4300</v>
      </c>
      <c r="D386" s="16" t="s">
        <v>21</v>
      </c>
      <c r="E386" s="15">
        <v>2011</v>
      </c>
      <c r="F386" s="15">
        <v>444</v>
      </c>
      <c r="G386" s="15">
        <v>444</v>
      </c>
      <c r="H386" s="28">
        <f t="shared" si="12"/>
        <v>100</v>
      </c>
    </row>
    <row r="387" spans="1:8" ht="12.75">
      <c r="A387" s="9"/>
      <c r="B387" s="9"/>
      <c r="C387" s="9">
        <v>4410</v>
      </c>
      <c r="D387" s="16" t="s">
        <v>24</v>
      </c>
      <c r="E387" s="15">
        <v>300</v>
      </c>
      <c r="F387" s="15">
        <v>457</v>
      </c>
      <c r="G387" s="15">
        <v>455.63</v>
      </c>
      <c r="H387" s="28">
        <f t="shared" si="12"/>
        <v>99.70021881838075</v>
      </c>
    </row>
    <row r="388" spans="1:8" ht="12.75">
      <c r="A388" s="8">
        <v>801</v>
      </c>
      <c r="B388" s="8">
        <v>80148</v>
      </c>
      <c r="C388" s="8"/>
      <c r="D388" s="49" t="s">
        <v>44</v>
      </c>
      <c r="E388" s="12">
        <f>SUM(E389:E396)</f>
        <v>15889</v>
      </c>
      <c r="F388" s="12">
        <f>SUM(F389:F396)</f>
        <v>14185</v>
      </c>
      <c r="G388" s="12">
        <f>SUM(G389:G396)</f>
        <v>13759.22</v>
      </c>
      <c r="H388" s="12">
        <f t="shared" si="12"/>
        <v>96.99837856891081</v>
      </c>
    </row>
    <row r="389" spans="1:8" ht="12.75">
      <c r="A389" s="9"/>
      <c r="B389" s="9"/>
      <c r="C389" s="9">
        <v>4010</v>
      </c>
      <c r="D389" s="16" t="s">
        <v>11</v>
      </c>
      <c r="E389" s="15">
        <v>8921</v>
      </c>
      <c r="F389" s="15">
        <v>7407</v>
      </c>
      <c r="G389" s="15">
        <v>7272.08</v>
      </c>
      <c r="H389" s="15">
        <f t="shared" si="12"/>
        <v>98.1784798163899</v>
      </c>
    </row>
    <row r="390" spans="1:8" ht="12.75">
      <c r="A390" s="9"/>
      <c r="B390" s="9"/>
      <c r="C390" s="9">
        <v>4040</v>
      </c>
      <c r="D390" s="16" t="s">
        <v>12</v>
      </c>
      <c r="E390" s="15">
        <v>287</v>
      </c>
      <c r="F390" s="15">
        <v>287</v>
      </c>
      <c r="G390" s="15">
        <v>277.13</v>
      </c>
      <c r="H390" s="15">
        <f t="shared" si="12"/>
        <v>96.5609756097561</v>
      </c>
    </row>
    <row r="391" spans="1:8" ht="12.75">
      <c r="A391" s="9"/>
      <c r="B391" s="9"/>
      <c r="C391" s="9">
        <v>4110</v>
      </c>
      <c r="D391" s="16" t="s">
        <v>13</v>
      </c>
      <c r="E391" s="15">
        <v>1402</v>
      </c>
      <c r="F391" s="15">
        <v>1165</v>
      </c>
      <c r="G391" s="15">
        <v>1165</v>
      </c>
      <c r="H391" s="15">
        <f t="shared" si="12"/>
        <v>100</v>
      </c>
    </row>
    <row r="392" spans="1:8" ht="12.75">
      <c r="A392" s="9"/>
      <c r="B392" s="9"/>
      <c r="C392" s="9">
        <v>4120</v>
      </c>
      <c r="D392" s="16" t="s">
        <v>14</v>
      </c>
      <c r="E392" s="15">
        <v>226</v>
      </c>
      <c r="F392" s="15">
        <v>226</v>
      </c>
      <c r="G392" s="15">
        <v>226</v>
      </c>
      <c r="H392" s="15">
        <f t="shared" si="12"/>
        <v>100</v>
      </c>
    </row>
    <row r="393" spans="1:8" ht="12.75">
      <c r="A393" s="9"/>
      <c r="B393" s="9"/>
      <c r="C393" s="9">
        <v>4210</v>
      </c>
      <c r="D393" s="16" t="s">
        <v>16</v>
      </c>
      <c r="E393" s="15">
        <v>3500</v>
      </c>
      <c r="F393" s="15">
        <v>2836</v>
      </c>
      <c r="G393" s="15">
        <v>2835.01</v>
      </c>
      <c r="H393" s="15">
        <f t="shared" si="12"/>
        <v>99.96509167842032</v>
      </c>
    </row>
    <row r="394" spans="1:8" ht="12.75">
      <c r="A394" s="9"/>
      <c r="B394" s="9"/>
      <c r="C394" s="9">
        <v>4260</v>
      </c>
      <c r="D394" s="16" t="s">
        <v>18</v>
      </c>
      <c r="E394" s="15">
        <v>1000</v>
      </c>
      <c r="F394" s="15">
        <v>1764</v>
      </c>
      <c r="G394" s="15">
        <v>1484</v>
      </c>
      <c r="H394" s="15">
        <f t="shared" si="12"/>
        <v>84.12698412698413</v>
      </c>
    </row>
    <row r="395" spans="1:8" ht="12.75">
      <c r="A395" s="9"/>
      <c r="B395" s="9"/>
      <c r="C395" s="9">
        <v>4300</v>
      </c>
      <c r="D395" s="16" t="s">
        <v>21</v>
      </c>
      <c r="E395" s="15">
        <v>100</v>
      </c>
      <c r="F395" s="15">
        <v>0</v>
      </c>
      <c r="G395" s="15">
        <v>0</v>
      </c>
      <c r="H395" s="15">
        <v>0</v>
      </c>
    </row>
    <row r="396" spans="1:8" ht="38.25">
      <c r="A396" s="9"/>
      <c r="B396" s="9"/>
      <c r="C396" s="9">
        <v>4440</v>
      </c>
      <c r="D396" s="42" t="s">
        <v>26</v>
      </c>
      <c r="E396" s="15">
        <v>453</v>
      </c>
      <c r="F396" s="15">
        <v>500</v>
      </c>
      <c r="G396" s="15">
        <v>500</v>
      </c>
      <c r="H396" s="15">
        <f aca="true" t="shared" si="13" ref="H396:H409">((G396/F396)*100)</f>
        <v>100</v>
      </c>
    </row>
    <row r="397" spans="1:8" ht="12.75">
      <c r="A397" s="8">
        <v>801</v>
      </c>
      <c r="B397" s="8">
        <v>80195</v>
      </c>
      <c r="C397" s="8"/>
      <c r="D397" s="49" t="s">
        <v>45</v>
      </c>
      <c r="E397" s="12">
        <f>SUM(E398)</f>
        <v>1750</v>
      </c>
      <c r="F397" s="12">
        <f>SUM(F398)</f>
        <v>1924</v>
      </c>
      <c r="G397" s="12">
        <f>SUM(G398)</f>
        <v>1924</v>
      </c>
      <c r="H397" s="12">
        <f t="shared" si="13"/>
        <v>100</v>
      </c>
    </row>
    <row r="398" spans="1:8" ht="38.25">
      <c r="A398" s="8"/>
      <c r="B398" s="8"/>
      <c r="C398" s="9">
        <v>4440</v>
      </c>
      <c r="D398" s="42" t="s">
        <v>26</v>
      </c>
      <c r="E398" s="15">
        <v>1750</v>
      </c>
      <c r="F398" s="15">
        <v>1924</v>
      </c>
      <c r="G398" s="15">
        <v>1924</v>
      </c>
      <c r="H398" s="15">
        <f t="shared" si="13"/>
        <v>100</v>
      </c>
    </row>
    <row r="399" spans="1:8" ht="12.75">
      <c r="A399" s="8"/>
      <c r="B399" s="8"/>
      <c r="C399" s="9"/>
      <c r="D399" s="48" t="s">
        <v>46</v>
      </c>
      <c r="E399" s="12">
        <f>E357+E376+E384+E388+E397</f>
        <v>663301</v>
      </c>
      <c r="F399" s="12">
        <f>F357+F376+F384+F388+F397</f>
        <v>831703</v>
      </c>
      <c r="G399" s="12">
        <f>G357+G376+G384+G388+G397</f>
        <v>829007.6</v>
      </c>
      <c r="H399" s="12">
        <f t="shared" si="13"/>
        <v>99.6759179659085</v>
      </c>
    </row>
    <row r="400" spans="1:8" ht="12.75">
      <c r="A400" s="8">
        <v>854</v>
      </c>
      <c r="B400" s="8">
        <v>85401</v>
      </c>
      <c r="C400" s="9"/>
      <c r="D400" s="10" t="s">
        <v>48</v>
      </c>
      <c r="E400" s="12">
        <f>SUM(E401:E405)</f>
        <v>17985</v>
      </c>
      <c r="F400" s="12">
        <f>SUM(F401:F405)</f>
        <v>14328</v>
      </c>
      <c r="G400" s="12">
        <f>SUM(G401:G405)</f>
        <v>14163.56</v>
      </c>
      <c r="H400" s="12">
        <f t="shared" si="13"/>
        <v>98.85231714126186</v>
      </c>
    </row>
    <row r="401" spans="1:8" ht="12.75">
      <c r="A401" s="9"/>
      <c r="B401" s="9"/>
      <c r="C401" s="9">
        <v>4010</v>
      </c>
      <c r="D401" s="16" t="s">
        <v>11</v>
      </c>
      <c r="E401" s="15">
        <v>13630</v>
      </c>
      <c r="F401" s="15">
        <v>10546</v>
      </c>
      <c r="G401" s="15">
        <v>10436.47</v>
      </c>
      <c r="H401" s="15">
        <f t="shared" si="13"/>
        <v>98.96140716859472</v>
      </c>
    </row>
    <row r="402" spans="1:8" ht="12.75">
      <c r="A402" s="9"/>
      <c r="B402" s="9"/>
      <c r="C402" s="9">
        <v>4040</v>
      </c>
      <c r="D402" s="16" t="s">
        <v>12</v>
      </c>
      <c r="E402" s="15">
        <v>784</v>
      </c>
      <c r="F402" s="15">
        <v>760</v>
      </c>
      <c r="G402" s="15">
        <v>759.42</v>
      </c>
      <c r="H402" s="15">
        <f t="shared" si="13"/>
        <v>99.9236842105263</v>
      </c>
    </row>
    <row r="403" spans="1:8" ht="12.75">
      <c r="A403" s="9"/>
      <c r="B403" s="9"/>
      <c r="C403" s="9">
        <v>4110</v>
      </c>
      <c r="D403" s="16" t="s">
        <v>13</v>
      </c>
      <c r="E403" s="15">
        <v>2215</v>
      </c>
      <c r="F403" s="15">
        <v>1740</v>
      </c>
      <c r="G403" s="15">
        <v>1693.65</v>
      </c>
      <c r="H403" s="15">
        <f t="shared" si="13"/>
        <v>97.33620689655173</v>
      </c>
    </row>
    <row r="404" spans="1:8" ht="12.75">
      <c r="A404" s="9"/>
      <c r="B404" s="9"/>
      <c r="C404" s="9">
        <v>4120</v>
      </c>
      <c r="D404" s="16" t="s">
        <v>14</v>
      </c>
      <c r="E404" s="15">
        <v>356</v>
      </c>
      <c r="F404" s="15">
        <v>282</v>
      </c>
      <c r="G404" s="15">
        <v>274.02</v>
      </c>
      <c r="H404" s="15">
        <f t="shared" si="13"/>
        <v>97.17021276595744</v>
      </c>
    </row>
    <row r="405" spans="1:8" ht="12.75">
      <c r="A405" s="9"/>
      <c r="B405" s="9"/>
      <c r="C405" s="9">
        <v>4210</v>
      </c>
      <c r="D405" s="16" t="s">
        <v>16</v>
      </c>
      <c r="E405" s="15">
        <v>1000</v>
      </c>
      <c r="F405" s="15">
        <v>1000</v>
      </c>
      <c r="G405" s="15">
        <v>1000</v>
      </c>
      <c r="H405" s="15">
        <f t="shared" si="13"/>
        <v>100</v>
      </c>
    </row>
    <row r="406" spans="1:8" ht="12.75">
      <c r="A406" s="8">
        <v>854</v>
      </c>
      <c r="B406" s="8">
        <v>85415</v>
      </c>
      <c r="C406" s="8"/>
      <c r="D406" s="10" t="s">
        <v>49</v>
      </c>
      <c r="E406" s="50">
        <f>SUM(E407)</f>
        <v>0</v>
      </c>
      <c r="F406" s="50">
        <f>SUM(F407)</f>
        <v>3960</v>
      </c>
      <c r="G406" s="50">
        <f>SUM(G407)</f>
        <v>2440</v>
      </c>
      <c r="H406" s="12">
        <f t="shared" si="13"/>
        <v>61.61616161616161</v>
      </c>
    </row>
    <row r="407" spans="1:8" ht="12.75">
      <c r="A407" s="8"/>
      <c r="B407" s="8"/>
      <c r="C407" s="9">
        <v>3260</v>
      </c>
      <c r="D407" s="16" t="s">
        <v>50</v>
      </c>
      <c r="E407" s="15">
        <v>0</v>
      </c>
      <c r="F407" s="15">
        <v>3960</v>
      </c>
      <c r="G407" s="15">
        <v>2440</v>
      </c>
      <c r="H407" s="15">
        <f t="shared" si="13"/>
        <v>61.61616161616161</v>
      </c>
    </row>
    <row r="408" spans="1:8" ht="12.75">
      <c r="A408" s="9"/>
      <c r="B408" s="9"/>
      <c r="C408" s="9"/>
      <c r="D408" s="10" t="s">
        <v>51</v>
      </c>
      <c r="E408" s="12">
        <f>E400+E406</f>
        <v>17985</v>
      </c>
      <c r="F408" s="12">
        <f>F400+F406</f>
        <v>18288</v>
      </c>
      <c r="G408" s="12">
        <f>G400+G406</f>
        <v>16603.559999999998</v>
      </c>
      <c r="H408" s="12">
        <f t="shared" si="13"/>
        <v>90.78937007874013</v>
      </c>
    </row>
    <row r="409" spans="1:8" ht="12.75">
      <c r="A409" s="9"/>
      <c r="B409" s="9"/>
      <c r="C409" s="9"/>
      <c r="D409" s="10" t="s">
        <v>69</v>
      </c>
      <c r="E409" s="12">
        <f>E399+E408</f>
        <v>681286</v>
      </c>
      <c r="F409" s="12">
        <f>F399+F408</f>
        <v>849991</v>
      </c>
      <c r="G409" s="12">
        <f>G399+G408</f>
        <v>845611.1599999999</v>
      </c>
      <c r="H409" s="12">
        <f t="shared" si="13"/>
        <v>99.48471924996852</v>
      </c>
    </row>
    <row r="410" spans="1:8" ht="12.75">
      <c r="A410" s="51"/>
      <c r="B410" s="51"/>
      <c r="C410" s="51"/>
      <c r="D410" s="46"/>
      <c r="E410" s="47"/>
      <c r="F410" s="47"/>
      <c r="G410" s="47"/>
      <c r="H410" s="47"/>
    </row>
    <row r="411" spans="1:8" ht="12.75">
      <c r="A411" s="51"/>
      <c r="B411" s="51"/>
      <c r="C411" s="51"/>
      <c r="D411" s="46"/>
      <c r="E411" s="47"/>
      <c r="F411" s="47"/>
      <c r="G411" s="47"/>
      <c r="H411" s="47"/>
    </row>
    <row r="412" spans="1:8" ht="15">
      <c r="A412" s="3"/>
      <c r="B412" s="3"/>
      <c r="C412" s="3"/>
      <c r="D412" s="3"/>
      <c r="E412" s="38"/>
      <c r="F412" s="38"/>
      <c r="G412" s="38"/>
      <c r="H412" s="32"/>
    </row>
    <row r="413" spans="1:8" ht="15">
      <c r="A413" s="3"/>
      <c r="B413" s="3"/>
      <c r="C413" s="3"/>
      <c r="D413" s="3"/>
      <c r="E413" s="38"/>
      <c r="F413" s="38"/>
      <c r="G413" s="38"/>
      <c r="H413" s="32"/>
    </row>
    <row r="414" spans="1:8" ht="15">
      <c r="A414" s="55" t="s">
        <v>0</v>
      </c>
      <c r="B414" s="55"/>
      <c r="C414" s="55"/>
      <c r="D414" s="55"/>
      <c r="E414" s="55"/>
      <c r="F414" s="55"/>
      <c r="G414" s="55"/>
      <c r="H414" s="55"/>
    </row>
    <row r="415" spans="1:8" ht="15">
      <c r="A415" s="55" t="s">
        <v>72</v>
      </c>
      <c r="B415" s="55"/>
      <c r="C415" s="55"/>
      <c r="D415" s="55"/>
      <c r="E415" s="55"/>
      <c r="F415" s="55"/>
      <c r="G415" s="55"/>
      <c r="H415" s="55"/>
    </row>
    <row r="416" spans="1:8" ht="14.25">
      <c r="A416" s="2"/>
      <c r="B416" s="2"/>
      <c r="C416" s="2"/>
      <c r="D416" s="2"/>
      <c r="E416" s="4"/>
      <c r="F416" s="4"/>
      <c r="G416" s="4"/>
      <c r="H416" s="36"/>
    </row>
    <row r="417" spans="1:8" ht="14.25">
      <c r="A417" s="2"/>
      <c r="B417" s="2"/>
      <c r="C417" s="2"/>
      <c r="D417" s="2"/>
      <c r="E417" s="4"/>
      <c r="F417" s="4"/>
      <c r="G417" s="4"/>
      <c r="H417" s="36"/>
    </row>
    <row r="418" spans="1:8" ht="25.5">
      <c r="A418" s="5" t="s">
        <v>1</v>
      </c>
      <c r="B418" s="5" t="s">
        <v>2</v>
      </c>
      <c r="C418" s="5" t="s">
        <v>3</v>
      </c>
      <c r="D418" s="5" t="s">
        <v>4</v>
      </c>
      <c r="E418" s="6" t="s">
        <v>5</v>
      </c>
      <c r="F418" s="6" t="s">
        <v>6</v>
      </c>
      <c r="G418" s="6" t="s">
        <v>7</v>
      </c>
      <c r="H418" s="6" t="s">
        <v>8</v>
      </c>
    </row>
    <row r="419" spans="1:8" ht="12.75">
      <c r="A419" s="8">
        <v>801</v>
      </c>
      <c r="B419" s="8">
        <v>80101</v>
      </c>
      <c r="C419" s="9"/>
      <c r="D419" s="10" t="s">
        <v>9</v>
      </c>
      <c r="E419" s="12">
        <f>SUM(E420:E437)</f>
        <v>415905</v>
      </c>
      <c r="F419" s="12">
        <f>SUM(F420:F437)</f>
        <v>443188</v>
      </c>
      <c r="G419" s="12">
        <f>SUM(G420:G437)</f>
        <v>441616.73000000004</v>
      </c>
      <c r="H419" s="12">
        <f aca="true" t="shared" si="14" ref="H419:H429">((G419/F419)*100)</f>
        <v>99.645461970992</v>
      </c>
    </row>
    <row r="420" spans="1:8" ht="38.25">
      <c r="A420" s="9"/>
      <c r="B420" s="9"/>
      <c r="C420" s="9">
        <v>3020</v>
      </c>
      <c r="D420" s="13" t="s">
        <v>33</v>
      </c>
      <c r="E420" s="15">
        <v>24560</v>
      </c>
      <c r="F420" s="15">
        <v>26286</v>
      </c>
      <c r="G420" s="15">
        <v>26284</v>
      </c>
      <c r="H420" s="15">
        <f t="shared" si="14"/>
        <v>99.99239138705013</v>
      </c>
    </row>
    <row r="421" spans="1:8" ht="12.75">
      <c r="A421" s="9"/>
      <c r="B421" s="9"/>
      <c r="C421" s="9">
        <v>4010</v>
      </c>
      <c r="D421" s="16" t="s">
        <v>11</v>
      </c>
      <c r="E421" s="15">
        <v>264205</v>
      </c>
      <c r="F421" s="15">
        <v>270855</v>
      </c>
      <c r="G421" s="15">
        <v>269584.9</v>
      </c>
      <c r="H421" s="15">
        <f t="shared" si="14"/>
        <v>99.5310775137989</v>
      </c>
    </row>
    <row r="422" spans="1:8" ht="12.75">
      <c r="A422" s="9"/>
      <c r="B422" s="9"/>
      <c r="C422" s="9">
        <v>4040</v>
      </c>
      <c r="D422" s="16" t="s">
        <v>12</v>
      </c>
      <c r="E422" s="15">
        <v>20522</v>
      </c>
      <c r="F422" s="15">
        <v>20508</v>
      </c>
      <c r="G422" s="15">
        <v>20507.13</v>
      </c>
      <c r="H422" s="15">
        <f t="shared" si="14"/>
        <v>99.99575775307198</v>
      </c>
    </row>
    <row r="423" spans="1:8" ht="12.75">
      <c r="A423" s="9"/>
      <c r="B423" s="9"/>
      <c r="C423" s="9">
        <v>4110</v>
      </c>
      <c r="D423" s="16" t="s">
        <v>13</v>
      </c>
      <c r="E423" s="15">
        <v>47487</v>
      </c>
      <c r="F423" s="15">
        <v>47859</v>
      </c>
      <c r="G423" s="15">
        <v>47597.49</v>
      </c>
      <c r="H423" s="15">
        <f t="shared" si="14"/>
        <v>99.45358239829498</v>
      </c>
    </row>
    <row r="424" spans="1:8" ht="12.75">
      <c r="A424" s="9"/>
      <c r="B424" s="9"/>
      <c r="C424" s="9">
        <v>4120</v>
      </c>
      <c r="D424" s="16" t="s">
        <v>14</v>
      </c>
      <c r="E424" s="15">
        <v>7525</v>
      </c>
      <c r="F424" s="15">
        <v>7577</v>
      </c>
      <c r="G424" s="15">
        <v>7545.03</v>
      </c>
      <c r="H424" s="15">
        <f t="shared" si="14"/>
        <v>99.57806519730764</v>
      </c>
    </row>
    <row r="425" spans="1:8" ht="12.75">
      <c r="A425" s="9"/>
      <c r="B425" s="9"/>
      <c r="C425" s="9">
        <v>4170</v>
      </c>
      <c r="D425" s="16" t="s">
        <v>15</v>
      </c>
      <c r="E425" s="15">
        <v>600</v>
      </c>
      <c r="F425" s="15">
        <v>1400</v>
      </c>
      <c r="G425" s="15">
        <v>1400</v>
      </c>
      <c r="H425" s="15">
        <f t="shared" si="14"/>
        <v>100</v>
      </c>
    </row>
    <row r="426" spans="1:8" ht="12.75">
      <c r="A426" s="9"/>
      <c r="B426" s="9"/>
      <c r="C426" s="9">
        <v>4210</v>
      </c>
      <c r="D426" s="16" t="s">
        <v>16</v>
      </c>
      <c r="E426" s="15">
        <v>17864</v>
      </c>
      <c r="F426" s="15">
        <v>30734</v>
      </c>
      <c r="G426" s="15">
        <v>30732.13</v>
      </c>
      <c r="H426" s="15">
        <f t="shared" si="14"/>
        <v>99.99391553328562</v>
      </c>
    </row>
    <row r="427" spans="1:8" ht="38.25">
      <c r="A427" s="9"/>
      <c r="B427" s="9"/>
      <c r="C427" s="9">
        <v>4240</v>
      </c>
      <c r="D427" s="13" t="s">
        <v>17</v>
      </c>
      <c r="E427" s="15">
        <v>800</v>
      </c>
      <c r="F427" s="15">
        <v>4715</v>
      </c>
      <c r="G427" s="15">
        <v>4714.3</v>
      </c>
      <c r="H427" s="15">
        <f t="shared" si="14"/>
        <v>99.98515376458113</v>
      </c>
    </row>
    <row r="428" spans="1:8" ht="12.75">
      <c r="A428" s="9"/>
      <c r="B428" s="9"/>
      <c r="C428" s="9">
        <v>4260</v>
      </c>
      <c r="D428" s="16" t="s">
        <v>18</v>
      </c>
      <c r="E428" s="15">
        <v>4760</v>
      </c>
      <c r="F428" s="15">
        <v>4645</v>
      </c>
      <c r="G428" s="15">
        <v>4644.78</v>
      </c>
      <c r="H428" s="15">
        <f t="shared" si="14"/>
        <v>99.99526372443486</v>
      </c>
    </row>
    <row r="429" spans="1:8" ht="12.75">
      <c r="A429" s="9"/>
      <c r="B429" s="9"/>
      <c r="C429" s="9">
        <v>4270</v>
      </c>
      <c r="D429" s="16" t="s">
        <v>73</v>
      </c>
      <c r="E429" s="15">
        <v>3000</v>
      </c>
      <c r="F429" s="15">
        <v>3000</v>
      </c>
      <c r="G429" s="15">
        <v>3000</v>
      </c>
      <c r="H429" s="15">
        <f t="shared" si="14"/>
        <v>100</v>
      </c>
    </row>
    <row r="430" spans="1:8" ht="12.75">
      <c r="A430" s="9"/>
      <c r="B430" s="9"/>
      <c r="C430" s="9">
        <v>4280</v>
      </c>
      <c r="D430" s="16" t="s">
        <v>20</v>
      </c>
      <c r="E430" s="15">
        <v>100</v>
      </c>
      <c r="F430" s="15">
        <v>0</v>
      </c>
      <c r="G430" s="15">
        <v>0</v>
      </c>
      <c r="H430" s="15">
        <v>0</v>
      </c>
    </row>
    <row r="431" spans="1:8" ht="12.75">
      <c r="A431" s="9"/>
      <c r="B431" s="9"/>
      <c r="C431" s="9">
        <v>4300</v>
      </c>
      <c r="D431" s="16" t="s">
        <v>21</v>
      </c>
      <c r="E431" s="15">
        <v>4500</v>
      </c>
      <c r="F431" s="15">
        <v>4999</v>
      </c>
      <c r="G431" s="15">
        <v>4998.72</v>
      </c>
      <c r="H431" s="15">
        <f aca="true" t="shared" si="15" ref="H431:H443">((G431/F431)*100)</f>
        <v>99.99439887977596</v>
      </c>
    </row>
    <row r="432" spans="1:8" ht="12.75">
      <c r="A432" s="9"/>
      <c r="B432" s="9"/>
      <c r="C432" s="9">
        <v>4350</v>
      </c>
      <c r="D432" s="16" t="s">
        <v>22</v>
      </c>
      <c r="E432" s="15">
        <v>900</v>
      </c>
      <c r="F432" s="15">
        <v>1400</v>
      </c>
      <c r="G432" s="15">
        <v>1400</v>
      </c>
      <c r="H432" s="15">
        <f t="shared" si="15"/>
        <v>100</v>
      </c>
    </row>
    <row r="433" spans="1:8" ht="51">
      <c r="A433" s="9"/>
      <c r="B433" s="9"/>
      <c r="C433" s="9">
        <v>4370</v>
      </c>
      <c r="D433" s="13" t="s">
        <v>23</v>
      </c>
      <c r="E433" s="15">
        <v>2300</v>
      </c>
      <c r="F433" s="15">
        <v>1680</v>
      </c>
      <c r="G433" s="15">
        <v>1679.06</v>
      </c>
      <c r="H433" s="15">
        <f t="shared" si="15"/>
        <v>99.94404761904761</v>
      </c>
    </row>
    <row r="434" spans="1:8" ht="12.75">
      <c r="A434" s="9"/>
      <c r="B434" s="9"/>
      <c r="C434" s="9">
        <v>4410</v>
      </c>
      <c r="D434" s="16" t="s">
        <v>24</v>
      </c>
      <c r="E434" s="15">
        <v>500</v>
      </c>
      <c r="F434" s="15">
        <v>444</v>
      </c>
      <c r="G434" s="15">
        <v>443.2</v>
      </c>
      <c r="H434" s="15">
        <f t="shared" si="15"/>
        <v>99.81981981981983</v>
      </c>
    </row>
    <row r="435" spans="1:8" ht="12.75">
      <c r="A435" s="9"/>
      <c r="B435" s="9"/>
      <c r="C435" s="9">
        <v>4430</v>
      </c>
      <c r="D435" s="16" t="s">
        <v>25</v>
      </c>
      <c r="E435" s="15">
        <v>150</v>
      </c>
      <c r="F435" s="15">
        <v>144</v>
      </c>
      <c r="G435" s="15">
        <v>144</v>
      </c>
      <c r="H435" s="15">
        <f t="shared" si="15"/>
        <v>100</v>
      </c>
    </row>
    <row r="436" spans="1:8" ht="38.25">
      <c r="A436" s="9"/>
      <c r="B436" s="9"/>
      <c r="C436" s="9">
        <v>4440</v>
      </c>
      <c r="D436" s="13" t="s">
        <v>26</v>
      </c>
      <c r="E436" s="15">
        <v>15882</v>
      </c>
      <c r="F436" s="15">
        <v>16780</v>
      </c>
      <c r="G436" s="15">
        <v>16780</v>
      </c>
      <c r="H436" s="15">
        <f t="shared" si="15"/>
        <v>100</v>
      </c>
    </row>
    <row r="437" spans="1:8" ht="51">
      <c r="A437" s="9"/>
      <c r="B437" s="9"/>
      <c r="C437" s="9">
        <v>4740</v>
      </c>
      <c r="D437" s="13" t="s">
        <v>27</v>
      </c>
      <c r="E437" s="15">
        <v>250</v>
      </c>
      <c r="F437" s="15">
        <v>162</v>
      </c>
      <c r="G437" s="15">
        <v>161.99</v>
      </c>
      <c r="H437" s="15">
        <f t="shared" si="15"/>
        <v>99.99382716049384</v>
      </c>
    </row>
    <row r="438" spans="1:8" ht="25.5">
      <c r="A438" s="8">
        <v>801</v>
      </c>
      <c r="B438" s="8">
        <v>80103</v>
      </c>
      <c r="C438" s="9"/>
      <c r="D438" s="21" t="s">
        <v>29</v>
      </c>
      <c r="E438" s="12">
        <f>SUM(E439:E445)</f>
        <v>51542</v>
      </c>
      <c r="F438" s="12">
        <f>SUM(F439:F445)</f>
        <v>51819</v>
      </c>
      <c r="G438" s="12">
        <f>SUM(G439:G445)</f>
        <v>51628.600000000006</v>
      </c>
      <c r="H438" s="12">
        <f t="shared" si="15"/>
        <v>99.63256720507923</v>
      </c>
    </row>
    <row r="439" spans="1:8" ht="38.25">
      <c r="A439" s="9"/>
      <c r="B439" s="9"/>
      <c r="C439" s="9">
        <v>3020</v>
      </c>
      <c r="D439" s="13" t="s">
        <v>33</v>
      </c>
      <c r="E439" s="15">
        <v>4215</v>
      </c>
      <c r="F439" s="15">
        <v>4448</v>
      </c>
      <c r="G439" s="15">
        <v>4447.48</v>
      </c>
      <c r="H439" s="15">
        <f t="shared" si="15"/>
        <v>99.98830935251797</v>
      </c>
    </row>
    <row r="440" spans="1:8" ht="12.75">
      <c r="A440" s="9"/>
      <c r="B440" s="9"/>
      <c r="C440" s="9">
        <v>4010</v>
      </c>
      <c r="D440" s="16" t="s">
        <v>11</v>
      </c>
      <c r="E440" s="15">
        <v>34645</v>
      </c>
      <c r="F440" s="15">
        <v>34875</v>
      </c>
      <c r="G440" s="15">
        <v>34711.48</v>
      </c>
      <c r="H440" s="15">
        <f t="shared" si="15"/>
        <v>99.53112544802867</v>
      </c>
    </row>
    <row r="441" spans="1:8" ht="12.75">
      <c r="A441" s="9"/>
      <c r="B441" s="9"/>
      <c r="C441" s="9">
        <v>4040</v>
      </c>
      <c r="D441" s="16" t="s">
        <v>12</v>
      </c>
      <c r="E441" s="15">
        <v>2679</v>
      </c>
      <c r="F441" s="15">
        <v>2679</v>
      </c>
      <c r="G441" s="15">
        <v>2673.17</v>
      </c>
      <c r="H441" s="15">
        <f t="shared" si="15"/>
        <v>99.78238148562897</v>
      </c>
    </row>
    <row r="442" spans="1:8" ht="12.75">
      <c r="A442" s="9"/>
      <c r="B442" s="9"/>
      <c r="C442" s="9">
        <v>4110</v>
      </c>
      <c r="D442" s="16" t="s">
        <v>13</v>
      </c>
      <c r="E442" s="15">
        <v>6406</v>
      </c>
      <c r="F442" s="15">
        <v>6406</v>
      </c>
      <c r="G442" s="15">
        <v>6385.47</v>
      </c>
      <c r="H442" s="15">
        <f t="shared" si="15"/>
        <v>99.6795192007493</v>
      </c>
    </row>
    <row r="443" spans="1:8" ht="12.75">
      <c r="A443" s="9"/>
      <c r="B443" s="9"/>
      <c r="C443" s="9">
        <v>4120</v>
      </c>
      <c r="D443" s="16" t="s">
        <v>14</v>
      </c>
      <c r="E443" s="15">
        <v>1015</v>
      </c>
      <c r="F443" s="15">
        <v>1015</v>
      </c>
      <c r="G443" s="15">
        <v>1015</v>
      </c>
      <c r="H443" s="15">
        <f t="shared" si="15"/>
        <v>100</v>
      </c>
    </row>
    <row r="444" spans="1:8" ht="38.25">
      <c r="A444" s="9"/>
      <c r="B444" s="9"/>
      <c r="C444" s="9">
        <v>4240</v>
      </c>
      <c r="D444" s="13" t="s">
        <v>17</v>
      </c>
      <c r="E444" s="15">
        <v>300</v>
      </c>
      <c r="F444" s="15">
        <v>0</v>
      </c>
      <c r="G444" s="15">
        <v>0</v>
      </c>
      <c r="H444" s="15">
        <v>0</v>
      </c>
    </row>
    <row r="445" spans="1:8" ht="38.25">
      <c r="A445" s="9"/>
      <c r="B445" s="9"/>
      <c r="C445" s="9">
        <v>4440</v>
      </c>
      <c r="D445" s="13" t="s">
        <v>26</v>
      </c>
      <c r="E445" s="15">
        <v>2282</v>
      </c>
      <c r="F445" s="15">
        <v>2396</v>
      </c>
      <c r="G445" s="15">
        <v>2396</v>
      </c>
      <c r="H445" s="15">
        <f>((G445/F445)*100)</f>
        <v>100</v>
      </c>
    </row>
    <row r="446" spans="1:8" ht="25.5">
      <c r="A446" s="8">
        <v>801</v>
      </c>
      <c r="B446" s="8">
        <v>80146</v>
      </c>
      <c r="C446" s="8"/>
      <c r="D446" s="21" t="s">
        <v>43</v>
      </c>
      <c r="E446" s="12">
        <f>SUM(E447:E449)</f>
        <v>2658</v>
      </c>
      <c r="F446" s="12">
        <f>SUM(F447:F449)</f>
        <v>1707</v>
      </c>
      <c r="G446" s="12">
        <f>SUM(G447:G449)</f>
        <v>1705.6599999999999</v>
      </c>
      <c r="H446" s="12">
        <f>((G445/F445)*100)</f>
        <v>100</v>
      </c>
    </row>
    <row r="447" spans="1:8" ht="12.75">
      <c r="A447" s="8"/>
      <c r="B447" s="8"/>
      <c r="C447" s="9">
        <v>4210</v>
      </c>
      <c r="D447" s="16" t="s">
        <v>16</v>
      </c>
      <c r="E447" s="15">
        <v>800</v>
      </c>
      <c r="F447" s="15">
        <v>278</v>
      </c>
      <c r="G447" s="15">
        <v>277.58</v>
      </c>
      <c r="H447" s="15">
        <f>((G446/F446)*100)</f>
        <v>99.92149970708844</v>
      </c>
    </row>
    <row r="448" spans="1:8" ht="12.75">
      <c r="A448" s="9"/>
      <c r="B448" s="9"/>
      <c r="C448" s="9">
        <v>4300</v>
      </c>
      <c r="D448" s="16" t="s">
        <v>21</v>
      </c>
      <c r="E448" s="15">
        <v>1458</v>
      </c>
      <c r="F448" s="15">
        <v>934</v>
      </c>
      <c r="G448" s="15">
        <v>934</v>
      </c>
      <c r="H448" s="15">
        <f>((G447/F447)*100)</f>
        <v>99.84892086330935</v>
      </c>
    </row>
    <row r="449" spans="1:8" ht="12.75">
      <c r="A449" s="9"/>
      <c r="B449" s="9"/>
      <c r="C449" s="9">
        <v>4410</v>
      </c>
      <c r="D449" s="16" t="s">
        <v>24</v>
      </c>
      <c r="E449" s="15">
        <v>400</v>
      </c>
      <c r="F449" s="15">
        <v>495</v>
      </c>
      <c r="G449" s="15">
        <v>494.08</v>
      </c>
      <c r="H449" s="15">
        <f aca="true" t="shared" si="16" ref="H449:H463">((G449/F449)*100)</f>
        <v>99.81414141414142</v>
      </c>
    </row>
    <row r="450" spans="1:8" ht="12.75">
      <c r="A450" s="8">
        <v>801</v>
      </c>
      <c r="B450" s="8">
        <v>80195</v>
      </c>
      <c r="C450" s="8"/>
      <c r="D450" s="10" t="s">
        <v>74</v>
      </c>
      <c r="E450" s="12">
        <f>SUM(E451)</f>
        <v>3500</v>
      </c>
      <c r="F450" s="12">
        <f>SUM(F451)</f>
        <v>3848</v>
      </c>
      <c r="G450" s="12">
        <f>SUM(G451)</f>
        <v>3848</v>
      </c>
      <c r="H450" s="12">
        <f t="shared" si="16"/>
        <v>100</v>
      </c>
    </row>
    <row r="451" spans="1:8" ht="38.25">
      <c r="A451" s="9"/>
      <c r="B451" s="9"/>
      <c r="C451" s="9">
        <v>4440</v>
      </c>
      <c r="D451" s="13" t="s">
        <v>26</v>
      </c>
      <c r="E451" s="15">
        <v>3500</v>
      </c>
      <c r="F451" s="15">
        <v>3848</v>
      </c>
      <c r="G451" s="15">
        <v>3848</v>
      </c>
      <c r="H451" s="15">
        <f t="shared" si="16"/>
        <v>100</v>
      </c>
    </row>
    <row r="452" spans="1:8" ht="12.75">
      <c r="A452" s="9"/>
      <c r="B452" s="9"/>
      <c r="C452" s="9"/>
      <c r="D452" s="10" t="s">
        <v>46</v>
      </c>
      <c r="E452" s="12">
        <f>E450+E446+E438+E419</f>
        <v>473605</v>
      </c>
      <c r="F452" s="12">
        <f>F450+F446+F438+F419</f>
        <v>500562</v>
      </c>
      <c r="G452" s="12">
        <f>G450+G446+G438+G419</f>
        <v>498798.99000000005</v>
      </c>
      <c r="H452" s="12">
        <f t="shared" si="16"/>
        <v>99.64779387967924</v>
      </c>
    </row>
    <row r="453" spans="1:8" ht="12.75">
      <c r="A453" s="25">
        <v>852</v>
      </c>
      <c r="B453" s="25">
        <v>85295</v>
      </c>
      <c r="C453" s="8"/>
      <c r="D453" s="21" t="s">
        <v>45</v>
      </c>
      <c r="E453" s="12">
        <f>SUM(E454:E458)</f>
        <v>0</v>
      </c>
      <c r="F453" s="12">
        <f>SUM(F454:F458)</f>
        <v>9000.85</v>
      </c>
      <c r="G453" s="12">
        <f>SUM(G454:G458)</f>
        <v>9000.85</v>
      </c>
      <c r="H453" s="12">
        <f t="shared" si="16"/>
        <v>100</v>
      </c>
    </row>
    <row r="454" spans="1:8" ht="12.75">
      <c r="A454" s="25"/>
      <c r="B454" s="25"/>
      <c r="C454" s="9">
        <v>4113</v>
      </c>
      <c r="D454" s="13" t="s">
        <v>58</v>
      </c>
      <c r="E454" s="15">
        <v>0</v>
      </c>
      <c r="F454" s="15">
        <v>548.83</v>
      </c>
      <c r="G454" s="15">
        <v>548.83</v>
      </c>
      <c r="H454" s="15">
        <f t="shared" si="16"/>
        <v>100</v>
      </c>
    </row>
    <row r="455" spans="1:8" ht="12.75">
      <c r="A455" s="25"/>
      <c r="B455" s="25"/>
      <c r="C455" s="9">
        <v>4123</v>
      </c>
      <c r="D455" s="13" t="s">
        <v>59</v>
      </c>
      <c r="E455" s="15">
        <v>0</v>
      </c>
      <c r="F455" s="15">
        <v>77.93</v>
      </c>
      <c r="G455" s="15">
        <v>77.93</v>
      </c>
      <c r="H455" s="15">
        <f t="shared" si="16"/>
        <v>100</v>
      </c>
    </row>
    <row r="456" spans="1:8" ht="12.75">
      <c r="A456" s="26"/>
      <c r="B456" s="26"/>
      <c r="C456" s="26">
        <v>4173</v>
      </c>
      <c r="D456" s="16" t="s">
        <v>15</v>
      </c>
      <c r="E456" s="15">
        <v>0</v>
      </c>
      <c r="F456" s="15">
        <v>4113</v>
      </c>
      <c r="G456" s="15">
        <v>4113</v>
      </c>
      <c r="H456" s="15">
        <f t="shared" si="16"/>
        <v>100</v>
      </c>
    </row>
    <row r="457" spans="1:8" ht="12.75">
      <c r="A457" s="26"/>
      <c r="B457" s="26"/>
      <c r="C457" s="26">
        <v>4213</v>
      </c>
      <c r="D457" s="16" t="s">
        <v>16</v>
      </c>
      <c r="E457" s="15">
        <v>0</v>
      </c>
      <c r="F457" s="15">
        <v>3461.09</v>
      </c>
      <c r="G457" s="15">
        <v>3461.09</v>
      </c>
      <c r="H457" s="15">
        <f t="shared" si="16"/>
        <v>100</v>
      </c>
    </row>
    <row r="458" spans="1:8" ht="12.75">
      <c r="A458" s="26"/>
      <c r="B458" s="26"/>
      <c r="C458" s="26">
        <v>4303</v>
      </c>
      <c r="D458" s="16" t="s">
        <v>21</v>
      </c>
      <c r="E458" s="15">
        <v>0</v>
      </c>
      <c r="F458" s="15">
        <v>800</v>
      </c>
      <c r="G458" s="15">
        <v>800</v>
      </c>
      <c r="H458" s="15">
        <f t="shared" si="16"/>
        <v>100</v>
      </c>
    </row>
    <row r="459" spans="1:8" ht="12.75">
      <c r="A459" s="9"/>
      <c r="B459" s="9"/>
      <c r="C459" s="9"/>
      <c r="D459" s="10" t="s">
        <v>47</v>
      </c>
      <c r="E459" s="12">
        <f>E453</f>
        <v>0</v>
      </c>
      <c r="F459" s="12">
        <f>F453</f>
        <v>9000.85</v>
      </c>
      <c r="G459" s="12">
        <f>G453</f>
        <v>9000.85</v>
      </c>
      <c r="H459" s="12">
        <f t="shared" si="16"/>
        <v>100</v>
      </c>
    </row>
    <row r="460" spans="1:8" ht="25.5">
      <c r="A460" s="8">
        <v>854</v>
      </c>
      <c r="B460" s="8">
        <v>85415</v>
      </c>
      <c r="C460" s="8"/>
      <c r="D460" s="21" t="s">
        <v>49</v>
      </c>
      <c r="E460" s="12">
        <f>E461</f>
        <v>0</v>
      </c>
      <c r="F460" s="12">
        <f>F461</f>
        <v>1800</v>
      </c>
      <c r="G460" s="12">
        <f>G461</f>
        <v>1090</v>
      </c>
      <c r="H460" s="12">
        <f t="shared" si="16"/>
        <v>60.55555555555555</v>
      </c>
    </row>
    <row r="461" spans="1:8" ht="25.5">
      <c r="A461" s="9"/>
      <c r="B461" s="9"/>
      <c r="C461" s="9">
        <v>3260</v>
      </c>
      <c r="D461" s="13" t="s">
        <v>50</v>
      </c>
      <c r="E461" s="15">
        <v>0</v>
      </c>
      <c r="F461" s="15">
        <v>1800</v>
      </c>
      <c r="G461" s="15">
        <v>1090</v>
      </c>
      <c r="H461" s="15">
        <f t="shared" si="16"/>
        <v>60.55555555555555</v>
      </c>
    </row>
    <row r="462" spans="1:8" ht="12.75">
      <c r="A462" s="9"/>
      <c r="B462" s="9"/>
      <c r="C462" s="9"/>
      <c r="D462" s="10" t="s">
        <v>51</v>
      </c>
      <c r="E462" s="12">
        <f>E460</f>
        <v>0</v>
      </c>
      <c r="F462" s="12">
        <f>F460</f>
        <v>1800</v>
      </c>
      <c r="G462" s="12">
        <f>G460</f>
        <v>1090</v>
      </c>
      <c r="H462" s="12">
        <f t="shared" si="16"/>
        <v>60.55555555555555</v>
      </c>
    </row>
    <row r="463" spans="1:8" ht="12.75">
      <c r="A463" s="9"/>
      <c r="B463" s="9"/>
      <c r="C463" s="9"/>
      <c r="D463" s="10" t="s">
        <v>69</v>
      </c>
      <c r="E463" s="12">
        <f>E462+E459+E452</f>
        <v>473605</v>
      </c>
      <c r="F463" s="12">
        <f>F462+F459+F452</f>
        <v>511362.85</v>
      </c>
      <c r="G463" s="12">
        <f>G462+G459+G452</f>
        <v>508889.84</v>
      </c>
      <c r="H463" s="12">
        <f t="shared" si="16"/>
        <v>99.51638841186842</v>
      </c>
    </row>
    <row r="464" spans="1:8" ht="15.75" customHeight="1">
      <c r="A464" s="29"/>
      <c r="B464" s="29"/>
      <c r="C464" s="29"/>
      <c r="D464" s="30"/>
      <c r="E464" s="32"/>
      <c r="F464" s="32"/>
      <c r="G464" s="32"/>
      <c r="H464" s="32"/>
    </row>
    <row r="465" spans="1:8" ht="15.75" customHeight="1">
      <c r="A465" s="29"/>
      <c r="B465" s="29"/>
      <c r="C465" s="29"/>
      <c r="D465" s="30"/>
      <c r="E465" s="32"/>
      <c r="F465" s="32"/>
      <c r="G465" s="32"/>
      <c r="H465" s="32"/>
    </row>
    <row r="466" spans="1:8" ht="15">
      <c r="A466" s="2"/>
      <c r="B466" s="2"/>
      <c r="C466" s="2"/>
      <c r="D466" s="3"/>
      <c r="E466" s="38"/>
      <c r="F466" s="38"/>
      <c r="G466" s="38"/>
      <c r="H466" s="36"/>
    </row>
    <row r="467" spans="1:8" ht="15">
      <c r="A467" s="2"/>
      <c r="B467" s="55" t="s">
        <v>75</v>
      </c>
      <c r="C467" s="55"/>
      <c r="D467" s="55"/>
      <c r="E467" s="55"/>
      <c r="F467" s="55"/>
      <c r="G467" s="55"/>
      <c r="H467" s="36"/>
    </row>
    <row r="468" spans="1:8" ht="15">
      <c r="A468" s="2"/>
      <c r="B468" s="2"/>
      <c r="C468" s="2"/>
      <c r="D468" s="52" t="s">
        <v>76</v>
      </c>
      <c r="E468" s="4"/>
      <c r="F468" s="4"/>
      <c r="G468" s="4"/>
      <c r="H468" s="36"/>
    </row>
    <row r="469" spans="1:8" ht="7.5" customHeight="1">
      <c r="A469" s="29"/>
      <c r="B469" s="29"/>
      <c r="C469" s="29"/>
      <c r="D469" s="29"/>
      <c r="E469" s="36"/>
      <c r="F469" s="36"/>
      <c r="G469" s="36"/>
      <c r="H469" s="36"/>
    </row>
    <row r="470" spans="1:8" ht="25.5">
      <c r="A470" s="8" t="s">
        <v>1</v>
      </c>
      <c r="B470" s="8" t="s">
        <v>2</v>
      </c>
      <c r="C470" s="8" t="s">
        <v>3</v>
      </c>
      <c r="D470" s="8" t="s">
        <v>4</v>
      </c>
      <c r="E470" s="53" t="s">
        <v>77</v>
      </c>
      <c r="F470" s="53" t="s">
        <v>78</v>
      </c>
      <c r="G470" s="54" t="s">
        <v>7</v>
      </c>
      <c r="H470" s="54" t="s">
        <v>8</v>
      </c>
    </row>
    <row r="471" spans="1:8" ht="12.75">
      <c r="A471" s="8">
        <v>801</v>
      </c>
      <c r="B471" s="8">
        <v>80104</v>
      </c>
      <c r="C471" s="8"/>
      <c r="D471" s="10" t="s">
        <v>30</v>
      </c>
      <c r="E471" s="12">
        <f>SUM(E472:E473)</f>
        <v>66350</v>
      </c>
      <c r="F471" s="12">
        <f>SUM(F472:F473)</f>
        <v>60866</v>
      </c>
      <c r="G471" s="12">
        <f>SUM(G472:G473)</f>
        <v>60865.85</v>
      </c>
      <c r="H471" s="12">
        <f aca="true" t="shared" si="17" ref="H471:H509">((G471/F471)*100)</f>
        <v>99.99975355699405</v>
      </c>
    </row>
    <row r="472" spans="1:8" ht="38.25">
      <c r="A472" s="8"/>
      <c r="B472" s="8"/>
      <c r="C472" s="9">
        <v>2540</v>
      </c>
      <c r="D472" s="13" t="s">
        <v>31</v>
      </c>
      <c r="E472" s="15">
        <v>48000</v>
      </c>
      <c r="F472" s="15">
        <v>42900</v>
      </c>
      <c r="G472" s="15">
        <v>42900</v>
      </c>
      <c r="H472" s="15">
        <f t="shared" si="17"/>
        <v>100</v>
      </c>
    </row>
    <row r="473" spans="1:8" ht="12.75">
      <c r="A473" s="9"/>
      <c r="B473" s="9"/>
      <c r="C473" s="9">
        <v>4300</v>
      </c>
      <c r="D473" s="16" t="s">
        <v>21</v>
      </c>
      <c r="E473" s="15">
        <v>18350</v>
      </c>
      <c r="F473" s="15">
        <v>17966</v>
      </c>
      <c r="G473" s="15">
        <v>17965.85</v>
      </c>
      <c r="H473" s="15">
        <f t="shared" si="17"/>
        <v>99.99916508961371</v>
      </c>
    </row>
    <row r="474" spans="1:8" ht="12.75">
      <c r="A474" s="8">
        <v>801</v>
      </c>
      <c r="B474" s="8">
        <v>80113</v>
      </c>
      <c r="C474" s="9"/>
      <c r="D474" s="10" t="s">
        <v>34</v>
      </c>
      <c r="E474" s="11">
        <f>SUM(E475:E483)</f>
        <v>377005</v>
      </c>
      <c r="F474" s="11">
        <f>SUM(F475:F483)</f>
        <v>389235</v>
      </c>
      <c r="G474" s="11">
        <f>SUM(G475:G483)</f>
        <v>388882.95</v>
      </c>
      <c r="H474" s="12">
        <f t="shared" si="17"/>
        <v>99.9095533546572</v>
      </c>
    </row>
    <row r="475" spans="1:8" ht="12.75">
      <c r="A475" s="8"/>
      <c r="B475" s="8"/>
      <c r="C475" s="9">
        <v>4010</v>
      </c>
      <c r="D475" s="16" t="s">
        <v>11</v>
      </c>
      <c r="E475" s="15">
        <v>31159</v>
      </c>
      <c r="F475" s="15">
        <v>30359</v>
      </c>
      <c r="G475" s="15">
        <v>30271.6</v>
      </c>
      <c r="H475" s="15">
        <f t="shared" si="17"/>
        <v>99.71211172963535</v>
      </c>
    </row>
    <row r="476" spans="1:8" ht="12.75">
      <c r="A476" s="8"/>
      <c r="B476" s="8"/>
      <c r="C476" s="9">
        <v>4040</v>
      </c>
      <c r="D476" s="16" t="s">
        <v>12</v>
      </c>
      <c r="E476" s="15">
        <v>2462</v>
      </c>
      <c r="F476" s="15">
        <v>2325</v>
      </c>
      <c r="G476" s="15">
        <v>2324.04</v>
      </c>
      <c r="H476" s="15">
        <f t="shared" si="17"/>
        <v>99.95870967741935</v>
      </c>
    </row>
    <row r="477" spans="1:8" ht="12.75">
      <c r="A477" s="8"/>
      <c r="B477" s="8"/>
      <c r="C477" s="9">
        <v>4110</v>
      </c>
      <c r="D477" s="16" t="s">
        <v>13</v>
      </c>
      <c r="E477" s="15">
        <v>5400</v>
      </c>
      <c r="F477" s="15">
        <v>5400</v>
      </c>
      <c r="G477" s="15">
        <v>5301.93</v>
      </c>
      <c r="H477" s="15">
        <f t="shared" si="17"/>
        <v>98.18388888888889</v>
      </c>
    </row>
    <row r="478" spans="1:8" ht="12.75">
      <c r="A478" s="8"/>
      <c r="B478" s="8"/>
      <c r="C478" s="9">
        <v>4120</v>
      </c>
      <c r="D478" s="16" t="s">
        <v>14</v>
      </c>
      <c r="E478" s="15">
        <v>824</v>
      </c>
      <c r="F478" s="15">
        <v>824</v>
      </c>
      <c r="G478" s="15">
        <v>702.06</v>
      </c>
      <c r="H478" s="15">
        <f t="shared" si="17"/>
        <v>85.2014563106796</v>
      </c>
    </row>
    <row r="479" spans="1:8" ht="12.75">
      <c r="A479" s="8"/>
      <c r="B479" s="8"/>
      <c r="C479" s="9">
        <v>4210</v>
      </c>
      <c r="D479" s="16" t="s">
        <v>16</v>
      </c>
      <c r="E479" s="15">
        <v>29000</v>
      </c>
      <c r="F479" s="15">
        <v>29170</v>
      </c>
      <c r="G479" s="15">
        <v>29158.45</v>
      </c>
      <c r="H479" s="15">
        <f t="shared" si="17"/>
        <v>99.96040452519712</v>
      </c>
    </row>
    <row r="480" spans="1:8" ht="12.75">
      <c r="A480" s="8"/>
      <c r="B480" s="8"/>
      <c r="C480" s="9">
        <v>4300</v>
      </c>
      <c r="D480" s="16" t="s">
        <v>21</v>
      </c>
      <c r="E480" s="15">
        <v>304100</v>
      </c>
      <c r="F480" s="15">
        <v>317082</v>
      </c>
      <c r="G480" s="15">
        <v>317051.18</v>
      </c>
      <c r="H480" s="15">
        <f t="shared" si="17"/>
        <v>99.99028011681521</v>
      </c>
    </row>
    <row r="481" spans="1:8" ht="12.75">
      <c r="A481" s="8"/>
      <c r="B481" s="8"/>
      <c r="C481" s="9">
        <v>4410</v>
      </c>
      <c r="D481" s="16" t="s">
        <v>24</v>
      </c>
      <c r="E481" s="15">
        <v>200</v>
      </c>
      <c r="F481" s="15">
        <v>120</v>
      </c>
      <c r="G481" s="15">
        <v>118.69</v>
      </c>
      <c r="H481" s="15">
        <f t="shared" si="17"/>
        <v>98.90833333333333</v>
      </c>
    </row>
    <row r="482" spans="1:8" ht="12.75">
      <c r="A482" s="8"/>
      <c r="B482" s="8"/>
      <c r="C482" s="9">
        <v>4430</v>
      </c>
      <c r="D482" s="16" t="s">
        <v>35</v>
      </c>
      <c r="E482" s="15">
        <v>2500</v>
      </c>
      <c r="F482" s="15">
        <v>2455</v>
      </c>
      <c r="G482" s="15">
        <v>2455</v>
      </c>
      <c r="H482" s="15">
        <f t="shared" si="17"/>
        <v>100</v>
      </c>
    </row>
    <row r="483" spans="1:8" ht="38.25">
      <c r="A483" s="9"/>
      <c r="B483" s="9"/>
      <c r="C483" s="9">
        <v>4440</v>
      </c>
      <c r="D483" s="13" t="s">
        <v>26</v>
      </c>
      <c r="E483" s="15">
        <v>1360</v>
      </c>
      <c r="F483" s="15">
        <v>1500</v>
      </c>
      <c r="G483" s="15">
        <v>1500</v>
      </c>
      <c r="H483" s="15">
        <f t="shared" si="17"/>
        <v>100</v>
      </c>
    </row>
    <row r="484" spans="1:8" ht="38.25">
      <c r="A484" s="8">
        <v>801</v>
      </c>
      <c r="B484" s="8">
        <v>80114</v>
      </c>
      <c r="C484" s="9"/>
      <c r="D484" s="21" t="s">
        <v>36</v>
      </c>
      <c r="E484" s="11">
        <f>SUM(E485:E501)</f>
        <v>244119</v>
      </c>
      <c r="F484" s="11">
        <f>SUM(F485:F501)</f>
        <v>250237</v>
      </c>
      <c r="G484" s="11">
        <f>SUM(G485:G501)</f>
        <v>249581.13</v>
      </c>
      <c r="H484" s="12">
        <f t="shared" si="17"/>
        <v>99.7379004703541</v>
      </c>
    </row>
    <row r="485" spans="1:8" ht="12.75">
      <c r="A485" s="9"/>
      <c r="B485" s="9"/>
      <c r="C485" s="9">
        <v>4010</v>
      </c>
      <c r="D485" s="16" t="s">
        <v>11</v>
      </c>
      <c r="E485" s="14">
        <v>149145</v>
      </c>
      <c r="F485" s="14">
        <v>150745</v>
      </c>
      <c r="G485" s="15">
        <v>150305.9</v>
      </c>
      <c r="H485" s="15">
        <f t="shared" si="17"/>
        <v>99.7087133901622</v>
      </c>
    </row>
    <row r="486" spans="1:8" ht="12.75">
      <c r="A486" s="9"/>
      <c r="B486" s="9"/>
      <c r="C486" s="9">
        <v>4040</v>
      </c>
      <c r="D486" s="16" t="s">
        <v>12</v>
      </c>
      <c r="E486" s="14">
        <v>11270</v>
      </c>
      <c r="F486" s="14">
        <v>10412</v>
      </c>
      <c r="G486" s="15">
        <v>10411.37</v>
      </c>
      <c r="H486" s="15">
        <f t="shared" si="17"/>
        <v>99.9939492892816</v>
      </c>
    </row>
    <row r="487" spans="1:8" ht="12.75">
      <c r="A487" s="9"/>
      <c r="B487" s="9"/>
      <c r="C487" s="9">
        <v>4110</v>
      </c>
      <c r="D487" s="16" t="s">
        <v>13</v>
      </c>
      <c r="E487" s="14">
        <v>25763</v>
      </c>
      <c r="F487" s="14">
        <v>25708</v>
      </c>
      <c r="G487" s="15">
        <v>25518.1</v>
      </c>
      <c r="H487" s="15">
        <f t="shared" si="17"/>
        <v>99.26131943363933</v>
      </c>
    </row>
    <row r="488" spans="1:8" ht="12.75">
      <c r="A488" s="9"/>
      <c r="B488" s="9"/>
      <c r="C488" s="9">
        <v>4120</v>
      </c>
      <c r="D488" s="16" t="s">
        <v>14</v>
      </c>
      <c r="E488" s="14">
        <v>3930</v>
      </c>
      <c r="F488" s="14">
        <v>3985</v>
      </c>
      <c r="G488" s="15">
        <v>3985</v>
      </c>
      <c r="H488" s="15">
        <f t="shared" si="17"/>
        <v>100</v>
      </c>
    </row>
    <row r="489" spans="1:8" ht="12.75">
      <c r="A489" s="9"/>
      <c r="B489" s="9"/>
      <c r="C489" s="9">
        <v>4170</v>
      </c>
      <c r="D489" s="16" t="s">
        <v>79</v>
      </c>
      <c r="E489" s="14">
        <v>4000</v>
      </c>
      <c r="F489" s="14">
        <v>11100</v>
      </c>
      <c r="G489" s="15">
        <v>11100</v>
      </c>
      <c r="H489" s="15">
        <f t="shared" si="17"/>
        <v>100</v>
      </c>
    </row>
    <row r="490" spans="1:8" ht="12.75">
      <c r="A490" s="9"/>
      <c r="B490" s="9"/>
      <c r="C490" s="9">
        <v>4210</v>
      </c>
      <c r="D490" s="16" t="s">
        <v>16</v>
      </c>
      <c r="E490" s="14">
        <v>12100</v>
      </c>
      <c r="F490" s="14">
        <v>12020</v>
      </c>
      <c r="G490" s="15">
        <v>12016.75</v>
      </c>
      <c r="H490" s="15">
        <f t="shared" si="17"/>
        <v>99.97296173044926</v>
      </c>
    </row>
    <row r="491" spans="1:8" ht="12.75">
      <c r="A491" s="9"/>
      <c r="B491" s="9"/>
      <c r="C491" s="9">
        <v>4260</v>
      </c>
      <c r="D491" s="16" t="s">
        <v>18</v>
      </c>
      <c r="E491" s="14">
        <v>2000</v>
      </c>
      <c r="F491" s="14">
        <v>2480</v>
      </c>
      <c r="G491" s="15">
        <v>2466.43</v>
      </c>
      <c r="H491" s="15">
        <f t="shared" si="17"/>
        <v>99.45282258064515</v>
      </c>
    </row>
    <row r="492" spans="1:8" ht="12.75">
      <c r="A492" s="9"/>
      <c r="B492" s="9"/>
      <c r="C492" s="9">
        <v>4280</v>
      </c>
      <c r="D492" s="16" t="s">
        <v>20</v>
      </c>
      <c r="E492" s="14">
        <v>200</v>
      </c>
      <c r="F492" s="14">
        <v>180</v>
      </c>
      <c r="G492" s="15">
        <v>180</v>
      </c>
      <c r="H492" s="15">
        <f t="shared" si="17"/>
        <v>100</v>
      </c>
    </row>
    <row r="493" spans="1:8" ht="12.75">
      <c r="A493" s="9"/>
      <c r="B493" s="9"/>
      <c r="C493" s="9">
        <v>4300</v>
      </c>
      <c r="D493" s="16" t="s">
        <v>21</v>
      </c>
      <c r="E493" s="14">
        <v>10100</v>
      </c>
      <c r="F493" s="14">
        <v>8660</v>
      </c>
      <c r="G493" s="15">
        <v>8659.98</v>
      </c>
      <c r="H493" s="15">
        <f t="shared" si="17"/>
        <v>99.99976905311779</v>
      </c>
    </row>
    <row r="494" spans="1:8" ht="38.25">
      <c r="A494" s="9"/>
      <c r="B494" s="9"/>
      <c r="C494" s="9">
        <v>4370</v>
      </c>
      <c r="D494" s="13" t="s">
        <v>37</v>
      </c>
      <c r="E494" s="14">
        <v>3000</v>
      </c>
      <c r="F494" s="14">
        <v>2883</v>
      </c>
      <c r="G494" s="15">
        <v>2882.7</v>
      </c>
      <c r="H494" s="15">
        <f t="shared" si="17"/>
        <v>99.98959417273673</v>
      </c>
    </row>
    <row r="495" spans="1:8" ht="25.5">
      <c r="A495" s="9"/>
      <c r="B495" s="9"/>
      <c r="C495" s="9">
        <v>4400</v>
      </c>
      <c r="D495" s="13" t="s">
        <v>38</v>
      </c>
      <c r="E495" s="14">
        <v>13300</v>
      </c>
      <c r="F495" s="14">
        <v>13180</v>
      </c>
      <c r="G495" s="15">
        <v>13176</v>
      </c>
      <c r="H495" s="15">
        <f t="shared" si="17"/>
        <v>99.96965098634294</v>
      </c>
    </row>
    <row r="496" spans="1:8" ht="12.75">
      <c r="A496" s="9"/>
      <c r="B496" s="9"/>
      <c r="C496" s="9">
        <v>4410</v>
      </c>
      <c r="D496" s="16" t="s">
        <v>24</v>
      </c>
      <c r="E496" s="14">
        <v>700</v>
      </c>
      <c r="F496" s="14">
        <v>208</v>
      </c>
      <c r="G496" s="15">
        <v>207.8</v>
      </c>
      <c r="H496" s="15">
        <f t="shared" si="17"/>
        <v>99.90384615384616</v>
      </c>
    </row>
    <row r="497" spans="1:8" ht="12.75">
      <c r="A497" s="9"/>
      <c r="B497" s="9"/>
      <c r="C497" s="9">
        <v>4430</v>
      </c>
      <c r="D497" s="16" t="s">
        <v>25</v>
      </c>
      <c r="E497" s="14">
        <v>180</v>
      </c>
      <c r="F497" s="14">
        <v>152</v>
      </c>
      <c r="G497" s="15">
        <v>152</v>
      </c>
      <c r="H497" s="15">
        <f t="shared" si="17"/>
        <v>100</v>
      </c>
    </row>
    <row r="498" spans="1:8" ht="38.25">
      <c r="A498" s="9"/>
      <c r="B498" s="9"/>
      <c r="C498" s="9">
        <v>4440</v>
      </c>
      <c r="D498" s="13" t="s">
        <v>26</v>
      </c>
      <c r="E498" s="14">
        <v>4231</v>
      </c>
      <c r="F498" s="14">
        <v>4667</v>
      </c>
      <c r="G498" s="15">
        <v>4667</v>
      </c>
      <c r="H498" s="15">
        <f t="shared" si="17"/>
        <v>100</v>
      </c>
    </row>
    <row r="499" spans="1:8" ht="38.25">
      <c r="A499" s="9"/>
      <c r="B499" s="9"/>
      <c r="C499" s="9">
        <v>4700</v>
      </c>
      <c r="D499" s="13" t="s">
        <v>39</v>
      </c>
      <c r="E499" s="14">
        <v>1400</v>
      </c>
      <c r="F499" s="14">
        <v>1950</v>
      </c>
      <c r="G499" s="15">
        <v>1948</v>
      </c>
      <c r="H499" s="15">
        <f t="shared" si="17"/>
        <v>99.8974358974359</v>
      </c>
    </row>
    <row r="500" spans="1:8" ht="51">
      <c r="A500" s="9"/>
      <c r="B500" s="9"/>
      <c r="C500" s="9">
        <v>4740</v>
      </c>
      <c r="D500" s="13" t="s">
        <v>27</v>
      </c>
      <c r="E500" s="14">
        <v>700</v>
      </c>
      <c r="F500" s="14">
        <v>457</v>
      </c>
      <c r="G500" s="15">
        <v>456.18</v>
      </c>
      <c r="H500" s="15">
        <f t="shared" si="17"/>
        <v>99.82056892778994</v>
      </c>
    </row>
    <row r="501" spans="1:8" ht="38.25">
      <c r="A501" s="9"/>
      <c r="B501" s="9"/>
      <c r="C501" s="9">
        <v>4750</v>
      </c>
      <c r="D501" s="13" t="s">
        <v>40</v>
      </c>
      <c r="E501" s="14">
        <v>2100</v>
      </c>
      <c r="F501" s="14">
        <v>1450</v>
      </c>
      <c r="G501" s="15">
        <v>1447.92</v>
      </c>
      <c r="H501" s="15">
        <f t="shared" si="17"/>
        <v>99.85655172413793</v>
      </c>
    </row>
    <row r="502" spans="1:8" ht="12.75">
      <c r="A502" s="8">
        <v>801</v>
      </c>
      <c r="B502" s="8">
        <v>80195</v>
      </c>
      <c r="C502" s="8"/>
      <c r="D502" s="10" t="s">
        <v>74</v>
      </c>
      <c r="E502" s="12">
        <f>E503+E504</f>
        <v>17000</v>
      </c>
      <c r="F502" s="12">
        <f>F503+F504</f>
        <v>4162</v>
      </c>
      <c r="G502" s="12">
        <f>G503+G504</f>
        <v>400</v>
      </c>
      <c r="H502" s="12">
        <f t="shared" si="17"/>
        <v>9.61076405574243</v>
      </c>
    </row>
    <row r="503" spans="1:8" ht="12.75">
      <c r="A503" s="8"/>
      <c r="B503" s="8"/>
      <c r="C503" s="9">
        <v>4170</v>
      </c>
      <c r="D503" s="16" t="s">
        <v>79</v>
      </c>
      <c r="E503" s="15">
        <v>0</v>
      </c>
      <c r="F503" s="15">
        <v>400</v>
      </c>
      <c r="G503" s="15">
        <v>400</v>
      </c>
      <c r="H503" s="15">
        <f t="shared" si="17"/>
        <v>100</v>
      </c>
    </row>
    <row r="504" spans="1:8" ht="12.75">
      <c r="A504" s="9"/>
      <c r="B504" s="9"/>
      <c r="C504" s="9">
        <v>4300</v>
      </c>
      <c r="D504" s="16" t="s">
        <v>21</v>
      </c>
      <c r="E504" s="15">
        <v>17000</v>
      </c>
      <c r="F504" s="15">
        <v>3762</v>
      </c>
      <c r="G504" s="15">
        <v>0</v>
      </c>
      <c r="H504" s="15">
        <f t="shared" si="17"/>
        <v>0</v>
      </c>
    </row>
    <row r="505" spans="1:8" ht="12.75">
      <c r="A505" s="9"/>
      <c r="B505" s="9"/>
      <c r="C505" s="9"/>
      <c r="D505" s="21" t="s">
        <v>46</v>
      </c>
      <c r="E505" s="11">
        <f>E502+E484+E474+E471</f>
        <v>704474</v>
      </c>
      <c r="F505" s="11">
        <f>F502+F484+F474+F471</f>
        <v>704500</v>
      </c>
      <c r="G505" s="11">
        <f>G502+G484+G474+G471</f>
        <v>699729.93</v>
      </c>
      <c r="H505" s="12">
        <f t="shared" si="17"/>
        <v>99.32291412349184</v>
      </c>
    </row>
    <row r="506" spans="1:8" ht="25.5">
      <c r="A506" s="8">
        <v>854</v>
      </c>
      <c r="B506" s="8">
        <v>85415</v>
      </c>
      <c r="C506" s="8"/>
      <c r="D506" s="21" t="s">
        <v>49</v>
      </c>
      <c r="E506" s="11">
        <f>E507</f>
        <v>0</v>
      </c>
      <c r="F506" s="11">
        <f>F507</f>
        <v>224121</v>
      </c>
      <c r="G506" s="11">
        <f>G507</f>
        <v>223268.17</v>
      </c>
      <c r="H506" s="12">
        <f t="shared" si="17"/>
        <v>99.61947787132844</v>
      </c>
    </row>
    <row r="507" spans="1:8" ht="12.75">
      <c r="A507" s="9"/>
      <c r="B507" s="9"/>
      <c r="C507" s="9">
        <v>3240</v>
      </c>
      <c r="D507" s="16" t="s">
        <v>42</v>
      </c>
      <c r="E507" s="15">
        <v>0</v>
      </c>
      <c r="F507" s="15">
        <v>224121</v>
      </c>
      <c r="G507" s="15">
        <v>223268.17</v>
      </c>
      <c r="H507" s="15">
        <f t="shared" si="17"/>
        <v>99.61947787132844</v>
      </c>
    </row>
    <row r="508" spans="1:8" ht="12.75">
      <c r="A508" s="9"/>
      <c r="B508" s="9"/>
      <c r="C508" s="8"/>
      <c r="D508" s="10" t="s">
        <v>51</v>
      </c>
      <c r="E508" s="12">
        <f>E506</f>
        <v>0</v>
      </c>
      <c r="F508" s="12">
        <f>F506</f>
        <v>224121</v>
      </c>
      <c r="G508" s="12">
        <f>G506</f>
        <v>223268.17</v>
      </c>
      <c r="H508" s="12">
        <f t="shared" si="17"/>
        <v>99.61947787132844</v>
      </c>
    </row>
    <row r="509" spans="1:8" ht="12.75">
      <c r="A509" s="9"/>
      <c r="B509" s="9"/>
      <c r="C509" s="9"/>
      <c r="D509" s="10" t="s">
        <v>80</v>
      </c>
      <c r="E509" s="12">
        <f>E508+E505</f>
        <v>704474</v>
      </c>
      <c r="F509" s="12">
        <f>F508+F505</f>
        <v>928621</v>
      </c>
      <c r="G509" s="12">
        <f>G508+G505</f>
        <v>922998.1000000001</v>
      </c>
      <c r="H509" s="12">
        <f t="shared" si="17"/>
        <v>99.39448924803554</v>
      </c>
    </row>
  </sheetData>
  <mergeCells count="10">
    <mergeCell ref="A415:H415"/>
    <mergeCell ref="B467:G467"/>
    <mergeCell ref="A303:H303"/>
    <mergeCell ref="A353:H353"/>
    <mergeCell ref="A354:H354"/>
    <mergeCell ref="A414:H414"/>
    <mergeCell ref="A2:H2"/>
    <mergeCell ref="A232:H232"/>
    <mergeCell ref="A233:H233"/>
    <mergeCell ref="A302:H302"/>
  </mergeCells>
  <printOptions/>
  <pageMargins left="0.7875" right="0.7083333333333334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