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2a" sheetId="3" r:id="rId3"/>
    <sheet name="3" sheetId="4" r:id="rId4"/>
    <sheet name="3a" sheetId="5" r:id="rId5"/>
    <sheet name="4 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2a" sheetId="15" r:id="rId15"/>
  </sheets>
  <definedNames/>
  <calcPr fullCalcOnLoad="1"/>
</workbook>
</file>

<file path=xl/sharedStrings.xml><?xml version="1.0" encoding="utf-8"?>
<sst xmlns="http://schemas.openxmlformats.org/spreadsheetml/2006/main" count="1992" uniqueCount="834">
  <si>
    <t>Świadczenia rodzinne, świadczenie z funduszu alimentacyjnego oraz składki na ubezpieczenia emerytalne i rentowe z ubezpieczenia społecznego</t>
  </si>
  <si>
    <t>425.738</t>
  </si>
  <si>
    <t>250.000</t>
  </si>
  <si>
    <t>210.000</t>
  </si>
  <si>
    <t>262.600</t>
  </si>
  <si>
    <t>232.600</t>
  </si>
  <si>
    <t>204.000</t>
  </si>
  <si>
    <t>175.700</t>
  </si>
  <si>
    <t>147.100</t>
  </si>
  <si>
    <t>108.900</t>
  </si>
  <si>
    <t>70.000</t>
  </si>
  <si>
    <t>51.100</t>
  </si>
  <si>
    <t>* planuje się zaciągnięcie kredytu w 2011 roku w kwocie 823.943,00 zł</t>
  </si>
  <si>
    <t>32.500</t>
  </si>
  <si>
    <t>14.000</t>
  </si>
  <si>
    <t>13.200</t>
  </si>
  <si>
    <t>110.000</t>
  </si>
  <si>
    <t>377.144</t>
  </si>
  <si>
    <t>364.000</t>
  </si>
  <si>
    <t>344.000</t>
  </si>
  <si>
    <t>334.000</t>
  </si>
  <si>
    <t>324.000</t>
  </si>
  <si>
    <t>304.000</t>
  </si>
  <si>
    <t>294.000</t>
  </si>
  <si>
    <t>284.000</t>
  </si>
  <si>
    <t>247.144</t>
  </si>
  <si>
    <t>244.000</t>
  </si>
  <si>
    <t>130.000</t>
  </si>
  <si>
    <t>120.000</t>
  </si>
  <si>
    <t>100.000</t>
  </si>
  <si>
    <t>90.000</t>
  </si>
  <si>
    <t>80.000</t>
  </si>
  <si>
    <t>60.000</t>
  </si>
  <si>
    <t>50.000</t>
  </si>
  <si>
    <t>40.000</t>
  </si>
  <si>
    <t>20.000</t>
  </si>
  <si>
    <t>10.000</t>
  </si>
  <si>
    <t>64.600</t>
  </si>
  <si>
    <t>59.080</t>
  </si>
  <si>
    <t>53.550</t>
  </si>
  <si>
    <t>48.020</t>
  </si>
  <si>
    <t>- 2.965.509</t>
  </si>
  <si>
    <t>672.882</t>
  </si>
  <si>
    <t>669.738</t>
  </si>
  <si>
    <t>494.000</t>
  </si>
  <si>
    <t>5.173.629</t>
  </si>
  <si>
    <t>5.571.834</t>
  </si>
  <si>
    <t>4.898.952</t>
  </si>
  <si>
    <t>4.229.214</t>
  </si>
  <si>
    <t>3.559.476</t>
  </si>
  <si>
    <t>2.889.738</t>
  </si>
  <si>
    <t>2.220.000</t>
  </si>
  <si>
    <t>1.726.000</t>
  </si>
  <si>
    <t>1.232.000</t>
  </si>
  <si>
    <t>738.000</t>
  </si>
  <si>
    <t>Dług/dochody (%) (art.170 ust.1 u.f.p.)</t>
  </si>
  <si>
    <r>
      <t xml:space="preserve">Spłaty kredytów, pożyczek do dochodów (%) (art. 169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 u.f.p.)</t>
    </r>
  </si>
  <si>
    <r>
      <t xml:space="preserve">Dług/dochody po wyłączeniach (%) (art. 170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</si>
  <si>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 u.f.p.)</t>
    </r>
  </si>
  <si>
    <t>Prognoza kwoty długu gminy</t>
  </si>
  <si>
    <t xml:space="preserve">       </t>
  </si>
  <si>
    <t xml:space="preserve"> -398.205</t>
  </si>
  <si>
    <t>plan na 2010</t>
  </si>
  <si>
    <t>Plan na 2010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</si>
  <si>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</si>
  <si>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</si>
  <si>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</si>
  <si>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</si>
  <si>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</si>
  <si>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</si>
  <si>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</si>
  <si>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</si>
  <si>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</si>
  <si>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</si>
  <si>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</si>
  <si>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</si>
  <si>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</si>
  <si>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</si>
  <si>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</si>
  <si>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</si>
  <si>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</si>
  <si>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</si>
  <si>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</si>
  <si>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</si>
  <si>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</si>
  <si>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</si>
  <si>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</si>
  <si>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</si>
  <si>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</si>
  <si>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</si>
  <si>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</si>
  <si>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</si>
  <si>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</si>
  <si>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</si>
  <si>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</si>
  <si>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</si>
  <si>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</si>
  <si>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</si>
  <si>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</si>
  <si>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</si>
  <si>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</si>
  <si>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</si>
  <si>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</si>
  <si>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</si>
  <si>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</si>
  <si>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</si>
  <si>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</si>
  <si>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</si>
  <si>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</si>
  <si>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</si>
  <si>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</si>
  <si>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</si>
  <si>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</si>
  <si>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</si>
  <si>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</si>
  <si>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</si>
  <si>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</si>
  <si>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</si>
  <si>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</si>
  <si>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</si>
  <si>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</si>
  <si>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</si>
  <si>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</si>
  <si>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</si>
  <si>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</si>
  <si>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</si>
  <si>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</si>
  <si>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</si>
  <si>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</si>
  <si>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</si>
  <si>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</si>
  <si>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</si>
  <si>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</si>
  <si>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</si>
  <si>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</si>
  <si>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</si>
  <si>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</si>
  <si>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</si>
  <si>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</si>
  <si>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</si>
  <si>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</si>
  <si>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</si>
  <si>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</si>
  <si>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</si>
  <si>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</si>
  <si>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</si>
  <si>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</si>
  <si>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</si>
  <si>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</si>
  <si>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</si>
  <si>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</si>
  <si>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</si>
  <si>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</si>
  <si>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</si>
  <si>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</si>
  <si>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</si>
  <si>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</si>
  <si>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</si>
  <si>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</si>
  <si>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</si>
  <si>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</si>
  <si>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</si>
  <si>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</si>
  <si>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</si>
  <si>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</si>
  <si>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Ogółem wydatki</t>
  </si>
  <si>
    <t>wynagrodzenia</t>
  </si>
  <si>
    <t>pochodne od wynagrodzeń</t>
  </si>
  <si>
    <t>Wydatki
bieżące</t>
  </si>
  <si>
    <t>Wydatki
majątkowe</t>
  </si>
  <si>
    <t>Dochody 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</si>
  <si>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</si>
  <si>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</si>
  <si>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</si>
  <si>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</si>
  <si>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</si>
  <si>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</si>
  <si>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</si>
  <si>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</si>
  <si>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</si>
  <si>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</si>
  <si>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</si>
  <si>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</si>
  <si>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</si>
  <si>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</si>
  <si>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</si>
  <si>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</si>
  <si>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</si>
  <si>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</si>
  <si>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</si>
  <si>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</si>
  <si>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</si>
  <si>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</si>
  <si>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</si>
  <si>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</si>
  <si>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</si>
  <si>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</si>
  <si>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</si>
  <si>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</si>
  <si>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</si>
  <si>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</si>
  <si>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</si>
  <si>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</si>
  <si>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</si>
  <si>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</si>
  <si>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</si>
  <si>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</si>
  <si>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</si>
  <si>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</si>
  <si>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</si>
  <si>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</si>
  <si>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</si>
  <si>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</si>
  <si>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</si>
  <si>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</si>
  <si>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</si>
  <si>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</si>
  <si>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</si>
  <si>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</si>
  <si>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Przewidywany stan na koniec roku</t>
  </si>
  <si>
    <t>Rodzaj</t>
  </si>
  <si>
    <t>zadłużenia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</si>
  <si>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</si>
  <si>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</si>
  <si>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</si>
  <si>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</si>
  <si>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</si>
  <si>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</si>
  <si>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</si>
  <si>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</si>
  <si>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</si>
  <si>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</si>
  <si>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</si>
  <si>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</si>
  <si>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</si>
  <si>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</si>
  <si>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</si>
  <si>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</si>
  <si>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</si>
  <si>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</si>
  <si>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</si>
  <si>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</si>
  <si>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</si>
  <si>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</si>
  <si>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</si>
  <si>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</si>
  <si>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</si>
  <si>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</si>
  <si>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</si>
  <si>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</si>
  <si>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</si>
  <si>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</si>
  <si>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</si>
  <si>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</si>
  <si>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</si>
  <si>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</si>
  <si>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</si>
  <si>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</si>
  <si>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</si>
  <si>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</si>
  <si>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</si>
  <si>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z tego</t>
  </si>
  <si>
    <t>bieżące</t>
  </si>
  <si>
    <t>majątkowe</t>
  </si>
  <si>
    <t>2010 r.</t>
  </si>
  <si>
    <t>2011 r.</t>
  </si>
  <si>
    <t>*** - rok 2012 do wykorzystania fakultatywnego</t>
  </si>
  <si>
    <t>Dotacje na zadania bieżące</t>
  </si>
  <si>
    <t>świadczenia na rzecz osób fizycznych</t>
  </si>
  <si>
    <t>Wydatki na obsługę długu</t>
  </si>
  <si>
    <t>wydatki majątkowe</t>
  </si>
  <si>
    <t>zakup i objęcie akcji i udziałów</t>
  </si>
  <si>
    <t>wniesienie wkładów do spółek prawa handlowego</t>
  </si>
  <si>
    <t>Wydatki budżetu gminy na  2010 r.</t>
  </si>
  <si>
    <t>dochody -dotacje
ogółem</t>
  </si>
  <si>
    <t>Dochody i wydatki związane z realizacją zadań z zakresu administracji rządowej i innych zadań zleconych odrębnymi ustawami w 2010 r.</t>
  </si>
  <si>
    <t>Dochody i wydatki związane z realizacją zadań z zakresu administracji rządowej realizowanych na podstawie porozumień z organami administracji rządowej w 2010 r.</t>
  </si>
  <si>
    <t>Dochody
ogółem</t>
  </si>
  <si>
    <t>Plan
na 2010 r.</t>
  </si>
  <si>
    <t>Plan na 2010 r.</t>
  </si>
  <si>
    <t xml:space="preserve"> oraz dochodów i wydatków rachunków dochodów własnych na 2010 r.</t>
  </si>
  <si>
    <t>Rozliczenie z budżetem z tytułu wpłat nadwyżek środków za 2009 r.</t>
  </si>
  <si>
    <t>2012 r.</t>
  </si>
  <si>
    <t>Zadania inwestycyjne w 2010 r.</t>
  </si>
  <si>
    <t>rok budżetowy 2010 (8+9+10+11)</t>
  </si>
  <si>
    <t>Plan dochodów budżetu gminy na 2010 r.</t>
  </si>
  <si>
    <t>Plan
2010 r.</t>
  </si>
  <si>
    <t>Limity wydatków na wieloletnie programy inwestycyjne w latach 2010 - 2012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</si>
  <si>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</si>
  <si>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</si>
  <si>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</si>
  <si>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</si>
  <si>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</si>
  <si>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 xml:space="preserve"> Przychody i rozchody budżetu w 2010 r.</t>
  </si>
  <si>
    <t>Wynagro-
dzenia i składki od nich naliczane</t>
  </si>
  <si>
    <t>wydatki związane z realizacją statutowych zadań jednostek</t>
  </si>
  <si>
    <t>Wydatki
z tytułu poręczeń
i gwarancji udzielonych przez jst przypadajace do spłaty w roku budżetowym</t>
  </si>
  <si>
    <t>Dotacje dla podmiotów niezaliczanych do sektora finansów publicznych</t>
  </si>
  <si>
    <t xml:space="preserve">inwestycje i zakupy inwestycyjne </t>
  </si>
  <si>
    <t xml:space="preserve">inwestycje i zakupy inwestycyjnena programy finansowane z udziałem środków wym. w art.5 ust. 1 pkt 2. i 3 ufp  </t>
  </si>
  <si>
    <t>Wydatki jednostek pomocniczych w 2010 r.</t>
  </si>
  <si>
    <t>Nazwa jednostki pomocniczej lub sołectwa</t>
  </si>
  <si>
    <t>kwota</t>
  </si>
  <si>
    <t>Zestawienie planowanych kwot dotacji udzielanych z budżetu jst, realizowanych przez podmioty należące i nienależące do sektora finansów publicznych w 2010 r.</t>
  </si>
  <si>
    <t>Sołectwa</t>
  </si>
  <si>
    <t>Jednostki pomocnicze</t>
  </si>
  <si>
    <t>w. na programy finansowane  z udziałem środków opisanych w art. 5 ust. 1 pkt 2. i 3 ufp w części zw. z realizacją zadań jst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</si>
  <si>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</si>
  <si>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Nazwa zadania/podmiotu</t>
  </si>
  <si>
    <t>010</t>
  </si>
  <si>
    <t>Rolnictwo i łowiectwo</t>
  </si>
  <si>
    <t>01010</t>
  </si>
  <si>
    <t>Infrastruktura wodociągowa na wsi</t>
  </si>
  <si>
    <t>Wydatki inwestycyjne jednostek budżetowych - finansowanie programów i projektów ze środków funduszy strukturalnych, Funduszu Spójności oraz funduszy unijnych finansujących Wspólną Politykę Rolną</t>
  </si>
  <si>
    <t>Wydatki inwestycyjne jednostek budżetowych- wspołfinansowanie programów i projektów realizowanych ze środków z funduszy strukturalnych, Funduszu Spójności oraz z funduszy unijnych finansujących Wspólną Politykę Rolną</t>
  </si>
  <si>
    <t>01030</t>
  </si>
  <si>
    <t>Izby rolnicze</t>
  </si>
  <si>
    <t>2850</t>
  </si>
  <si>
    <t>Wpłaty gmin na rzecz izb rolniczych</t>
  </si>
  <si>
    <t>01095</t>
  </si>
  <si>
    <t>Pozostała działalność</t>
  </si>
  <si>
    <t>4110</t>
  </si>
  <si>
    <t>Składki na ubezpieczenie społeczne</t>
  </si>
  <si>
    <t>4120</t>
  </si>
  <si>
    <t>Składki na f-sz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</si>
  <si>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</si>
  <si>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</si>
  <si>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</si>
  <si>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</si>
  <si>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</si>
  <si>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</si>
  <si>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4370</t>
  </si>
  <si>
    <t>Opłaty z tytułu zakupu usług telekomunikacyjnych telefonii stacjonarnej</t>
  </si>
  <si>
    <t>4430</t>
  </si>
  <si>
    <t>Różne opłaty i składki</t>
  </si>
  <si>
    <t>4740</t>
  </si>
  <si>
    <t>Zakup materiałów papierniczych do sprzętu drukarskiego i urzadzeń kserograficznych</t>
  </si>
  <si>
    <t>400</t>
  </si>
  <si>
    <t>Wytwarzanie i zaopatrywanie w energię elektryczną, gaz i wodę</t>
  </si>
  <si>
    <t>40002</t>
  </si>
  <si>
    <t>Dostarczanie wody</t>
  </si>
  <si>
    <t>2650</t>
  </si>
  <si>
    <t>Dotacja przedmiotowa z budżetu dla zakładu budżetowego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</si>
  <si>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</si>
  <si>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</si>
  <si>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</si>
  <si>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</si>
  <si>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</si>
  <si>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</si>
  <si>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630</t>
  </si>
  <si>
    <t>Turystyka</t>
  </si>
  <si>
    <t>63095</t>
  </si>
  <si>
    <t>2320</t>
  </si>
  <si>
    <t>Dotacje celowe przekazane dla powiatu na zadania bieżące realizowane na podstawie porozumień  ( umów) między jednostkami samorządu terytorialnego</t>
  </si>
  <si>
    <t>700</t>
  </si>
  <si>
    <t>Gospodarka mieszkaniowa</t>
  </si>
  <si>
    <t>70095</t>
  </si>
  <si>
    <t>4270</t>
  </si>
  <si>
    <t>Zakup usług remontowych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</si>
  <si>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</si>
  <si>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</si>
  <si>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</si>
  <si>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</si>
  <si>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</si>
  <si>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</si>
  <si>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</si>
  <si>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</si>
  <si>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</si>
  <si>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</si>
  <si>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</si>
  <si>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</si>
  <si>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</si>
  <si>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</si>
  <si>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4440</t>
  </si>
  <si>
    <t>Odpisy na zfśsocj.</t>
  </si>
  <si>
    <t>75022</t>
  </si>
  <si>
    <t>Rady gminy</t>
  </si>
  <si>
    <t>3030</t>
  </si>
  <si>
    <t>Różne wydatki na rzecz osób fizycznych</t>
  </si>
  <si>
    <t>4410</t>
  </si>
  <si>
    <t>Podróże służbowe krajowe</t>
  </si>
  <si>
    <t>75023</t>
  </si>
  <si>
    <t>Urząd gminy</t>
  </si>
  <si>
    <t>3020</t>
  </si>
  <si>
    <t>Wydatki osobowe niezaliczone do wynagrodzeń</t>
  </si>
  <si>
    <t>4140</t>
  </si>
  <si>
    <t>Wpłaty na PFRON</t>
  </si>
  <si>
    <t>4260</t>
  </si>
  <si>
    <t>Zakup energii</t>
  </si>
  <si>
    <t>4280</t>
  </si>
  <si>
    <t>Zakup usług zdrowotnych</t>
  </si>
  <si>
    <t>4350</t>
  </si>
  <si>
    <t>Zakup usług dostepu do sieci internetowej</t>
  </si>
  <si>
    <t>4360</t>
  </si>
  <si>
    <t>Opłaty z tytułu zakupu usług telekomunikacyjnych telefonii cyfrowej</t>
  </si>
  <si>
    <t>4420</t>
  </si>
  <si>
    <t>Podróże służbowe zagraniczne</t>
  </si>
  <si>
    <t>4700</t>
  </si>
  <si>
    <t>Szkolenia pracowników niebędących członkami korpusu służby cywilnej</t>
  </si>
  <si>
    <t>4750</t>
  </si>
  <si>
    <t>Zakup akcesoriów komputerowych, w tym programów i licencji</t>
  </si>
  <si>
    <t>75075</t>
  </si>
  <si>
    <t>Promocja jednostek samorządu terytorialnego</t>
  </si>
  <si>
    <t>75095</t>
  </si>
  <si>
    <t>751</t>
  </si>
  <si>
    <t>Urzędy naczelnych organów władzy państwowej,kontroli i ochrony prawa i sądownictwa</t>
  </si>
  <si>
    <t>75101</t>
  </si>
  <si>
    <t>Urzędy naczelnych organów władzy państwowej,kontroli i ochrony prawa</t>
  </si>
  <si>
    <t>Zakup materiałów i i wyposażenia</t>
  </si>
  <si>
    <t>Zakup usług  pozostałych</t>
  </si>
  <si>
    <t>754</t>
  </si>
  <si>
    <t>Bezpieczeństwo publiczne i ochrona przeciwpożarowa</t>
  </si>
  <si>
    <t>75412</t>
  </si>
  <si>
    <t>Ochotnicze straże pożarne</t>
  </si>
  <si>
    <t>75421</t>
  </si>
  <si>
    <t>Zarządzanie kryzysowe</t>
  </si>
  <si>
    <t>4810</t>
  </si>
  <si>
    <t>756</t>
  </si>
  <si>
    <t>Dochody od osób prawnych, od osób fizycznych i od innych jednostek nieposiadających osobowości prawnej oraz wydatki związane z ich poborem</t>
  </si>
  <si>
    <t>75647</t>
  </si>
  <si>
    <t>Pobór podatków,opłat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</si>
  <si>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</si>
  <si>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</si>
  <si>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</si>
  <si>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</si>
  <si>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</si>
  <si>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jst</t>
  </si>
  <si>
    <t>8070</t>
  </si>
  <si>
    <t>Odsetki i dyskonto od krajowych skarbowych papierów wartościowych oraz od krajowych pożyczek i kredytów</t>
  </si>
  <si>
    <t>75704</t>
  </si>
  <si>
    <t>Rozliczenia z tytułu poręczeń i gwarancji udzielanych przez Skarb państwa lub jednostkę samorządu terytorialnego</t>
  </si>
  <si>
    <t>8020</t>
  </si>
  <si>
    <t>Wypłaty z tytułu gwarancji i poreczeń</t>
  </si>
  <si>
    <t>758</t>
  </si>
  <si>
    <t>Różne rozliczenia</t>
  </si>
  <si>
    <t>75809</t>
  </si>
  <si>
    <t>Rozliczenia między jednostkami samorządu terytorialnego</t>
  </si>
  <si>
    <t>75814</t>
  </si>
  <si>
    <t>Różne rozliczenia finansowe</t>
  </si>
  <si>
    <t>75818</t>
  </si>
  <si>
    <t>Rezerwy ogólne i celowe</t>
  </si>
  <si>
    <t>801</t>
  </si>
  <si>
    <t>Oświata i wychowanie ( zał. Nr 2a )</t>
  </si>
  <si>
    <t>80101</t>
  </si>
  <si>
    <t>Szkoły podstawowe- wydatki inwestycyjne</t>
  </si>
  <si>
    <t>851</t>
  </si>
  <si>
    <t>Ochrona zdrowia</t>
  </si>
  <si>
    <t>85153</t>
  </si>
  <si>
    <t>Zwalczanie narkomanii</t>
  </si>
  <si>
    <t>85154</t>
  </si>
  <si>
    <t>Przeciwdziałanie alkoholizmowi</t>
  </si>
  <si>
    <t>2830</t>
  </si>
  <si>
    <t>Dotacja z budżetu na finansowanie lub dofinansowanie zadań do realizacji pozostałym jednostkom niezaliczanym do sektora finansów publicznych</t>
  </si>
  <si>
    <t>4240</t>
  </si>
  <si>
    <t>Zakup pomocy naukowych</t>
  </si>
  <si>
    <t>4390</t>
  </si>
  <si>
    <t>Zakup usług obejmujących wykonanie ekspertyz, analiz i opinii</t>
  </si>
  <si>
    <t>Pomoc społeczna</t>
  </si>
  <si>
    <t>Domy pomocy społecznej</t>
  </si>
  <si>
    <t>Zakup usług przez jednostki samorządu terytorialnego od innych jednostek samorzadu terytorialnego</t>
  </si>
  <si>
    <t>Świadczenia społeczne</t>
  </si>
  <si>
    <t>Opłaty czynszowe za pomieszczenia biurowe</t>
  </si>
  <si>
    <t>Odpis na zfśsocj.</t>
  </si>
  <si>
    <t>Składki na ubezpieczenie zdrowotne opłacane za osoby pobierające niektóre świadczenia z pomocy społecznej oraz niektóre świadczenia rodzinne</t>
  </si>
  <si>
    <t xml:space="preserve">Składki na ubezpieczenie zdrowotne </t>
  </si>
  <si>
    <t>Zasiłki i pomoc w naturze i składki na ubezpieczenia emerytalne i rentowe</t>
  </si>
  <si>
    <t>Dodatki mieszkaniowe</t>
  </si>
  <si>
    <t>Ośrodki pomocy społecznej</t>
  </si>
  <si>
    <t>Wynagrodzenia pracowników</t>
  </si>
  <si>
    <t>Dodatkowe wynagrodzenia roczne</t>
  </si>
  <si>
    <t>Składki na ubezpieczenia społeczne</t>
  </si>
  <si>
    <t>Podróże służbowe</t>
  </si>
  <si>
    <t>Usługi opiekuńcze i specj. usługi opiekuńcze</t>
  </si>
  <si>
    <t>Zakup pomocy naukowych, dydaktycznych i książek</t>
  </si>
  <si>
    <t>Gospodarka komunalna i ochrona środowiska</t>
  </si>
  <si>
    <t>Gospodarka ściekowa i ochrona wód</t>
  </si>
  <si>
    <t>Gospodarka odpadami</t>
  </si>
  <si>
    <t>Dotacje celowe z budżetu na finansowanie lub dofinansowanie kosztów realizacji inwestycji i zakupów inwestycyjnych innych jednostek sektora finansów publicznych</t>
  </si>
  <si>
    <t>Oczyszczanie miast i wsi</t>
  </si>
  <si>
    <t xml:space="preserve">Utrzymanie zieleni w miastach i gminach </t>
  </si>
  <si>
    <t>Schroniska dla zwierząt</t>
  </si>
  <si>
    <t>Oświetlenie ulic, placów i dróg</t>
  </si>
  <si>
    <t>Zaku energii</t>
  </si>
  <si>
    <t xml:space="preserve">Pozostała działalność </t>
  </si>
  <si>
    <t>Kultura i ochrona dziedzictwa narodowego</t>
  </si>
  <si>
    <t>Domy i ośrodki kultury, świetlice i kluby</t>
  </si>
  <si>
    <t>Dotacja podmiotowa z budżetu dla samorządowej instytucji kultury</t>
  </si>
  <si>
    <t>Zakup materiałow i wyposażenia</t>
  </si>
  <si>
    <t>Wydatki inwestycyjne jednostek budżetowych - finansowanie programów i projektów ze srodków funduszy strukturalnych, Funduszu Spójności oraz funduszy unijnych finansujących Wspólną Politykę Rolną</t>
  </si>
  <si>
    <t>Biblioteki</t>
  </si>
  <si>
    <t xml:space="preserve">Dotacja z budżetu na finansowanie lub dofinansowanie zadań do realizacji pozostałym jednostkom niezaliczanym do sektora finansów publicznych  </t>
  </si>
  <si>
    <t>Kultura fizyczna i sport</t>
  </si>
  <si>
    <t>Obiekty sportowe</t>
  </si>
  <si>
    <t>Infrastruktura wodociągowa i sanitacyjna wsi</t>
  </si>
  <si>
    <t>Dotacje otrzymane z funduszy celowych na finasowanie lub dofinansowanie kosztów realizacji inwestycji i zakupów inwestycyjnych jednostek sektora finansów publicznych</t>
  </si>
  <si>
    <t>0770</t>
  </si>
  <si>
    <r>
      <t xml:space="preserve">Pozostała działalność </t>
    </r>
    <r>
      <rPr>
        <sz val="8"/>
        <rFont val="Arial CE"/>
        <family val="2"/>
      </rPr>
      <t>- wpływy z tytułu odpłatnego nabycia prawa własności oraz prawa użytkowania wieczystego nieruchomości</t>
    </r>
  </si>
  <si>
    <t>020</t>
  </si>
  <si>
    <t>Leśnictwo</t>
  </si>
  <si>
    <t>02001</t>
  </si>
  <si>
    <t>0750</t>
  </si>
  <si>
    <r>
      <t xml:space="preserve">Gospodarka leśna </t>
    </r>
    <r>
      <rPr>
        <sz val="8"/>
        <rFont val="Arial CE"/>
        <family val="2"/>
      </rPr>
      <t xml:space="preserve">- doch. z najmu i dzierżawy składników majątkowych Skarbu Państwa, j.s.t. lub innych jedn. zaliczanych do sektora fina. publ. oraz innych umów o podobnym charakterze   </t>
    </r>
    <r>
      <rPr>
        <b/>
        <sz val="8"/>
        <rFont val="Arial CE"/>
        <family val="2"/>
      </rPr>
      <t xml:space="preserve"> </t>
    </r>
  </si>
  <si>
    <t>0690</t>
  </si>
  <si>
    <t xml:space="preserve">Gospodarka mieszkaniowa </t>
  </si>
  <si>
    <t>70005</t>
  </si>
  <si>
    <t>Gospodarka gruntami i nieruchomościami</t>
  </si>
  <si>
    <t>0470</t>
  </si>
  <si>
    <t>Wpływy z opłat za zarząd, użytkowanie i użytkowanie wieczyste nieruchomości</t>
  </si>
  <si>
    <t xml:space="preserve">Dochody z najmu i dzierżawy składników majątkowych Skarbu Państwa, j.s.t. lub innych jedn. zaliczanych do sektora fina. publ. oraz innych umów o podobnym charakterze    </t>
  </si>
  <si>
    <t>Wpływy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</si>
  <si>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</si>
  <si>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</si>
  <si>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</si>
  <si>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</si>
  <si>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Urzędy gmin</t>
  </si>
  <si>
    <t>Dochody  od osób prawnych, od osób fizycznych i od innych jednostek nieposiadających osobowości prawnej oraz wydatki związane z ich poborem</t>
  </si>
  <si>
    <t>Wpływy z pdodatku dochodowego od osób fizycznych</t>
  </si>
  <si>
    <t>0350</t>
  </si>
  <si>
    <t>Podatek od działalności gospodarczej osób fizycznych, opłaconych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</si>
  <si>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</si>
  <si>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</si>
  <si>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jedn. org.</t>
  </si>
  <si>
    <t>0310</t>
  </si>
  <si>
    <t>Podatek od nieruchomości</t>
  </si>
  <si>
    <t>0320</t>
  </si>
  <si>
    <t>Podatek rolny</t>
  </si>
  <si>
    <t>0330</t>
  </si>
  <si>
    <t xml:space="preserve">Podatek leśny </t>
  </si>
  <si>
    <t>0340</t>
  </si>
  <si>
    <t>Podatek od środkow transportowych</t>
  </si>
  <si>
    <t>0500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</si>
  <si>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</si>
  <si>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</si>
  <si>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</si>
  <si>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 xml:space="preserve">Podatek od spadków i darowizn </t>
  </si>
  <si>
    <t>0430</t>
  </si>
  <si>
    <t>Wpływy z opłaty targowej</t>
  </si>
  <si>
    <t>0440</t>
  </si>
  <si>
    <t>Wpływy  z opłaty miejscowej</t>
  </si>
  <si>
    <t>Podatek  od czynności cywilnoprawnych</t>
  </si>
  <si>
    <t>0560</t>
  </si>
  <si>
    <t xml:space="preserve">Zaległości z podatków zniesionych (hipoteki) </t>
  </si>
  <si>
    <t>75618</t>
  </si>
  <si>
    <t xml:space="preserve">Wpływy z innych opłat stanowiących dochody j.s.t. na podstawie ustaw </t>
  </si>
  <si>
    <t>0410</t>
  </si>
  <si>
    <t>Wpływy z opłaty skarbowej</t>
  </si>
  <si>
    <t>75619</t>
  </si>
  <si>
    <t xml:space="preserve">Wpływy z różnych rozliczeń       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</si>
  <si>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</si>
  <si>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</si>
  <si>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</si>
  <si>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</si>
  <si>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</si>
  <si>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</si>
  <si>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</si>
  <si>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</si>
  <si>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r>
      <t xml:space="preserve">Pobór podatków, opłat i nieopodatkowanych należności budżetowych - </t>
    </r>
    <r>
      <rPr>
        <sz val="8"/>
        <rFont val="Arial CE"/>
        <family val="0"/>
      </rPr>
      <t>wpływy z różnych opłat</t>
    </r>
  </si>
  <si>
    <t>Pozostałe odsetki (odsetki od śr. na r-kach bankowych)</t>
  </si>
  <si>
    <t xml:space="preserve">Szkoły podstawowe </t>
  </si>
  <si>
    <t xml:space="preserve">Ochrona zdrowia </t>
  </si>
  <si>
    <t>0480</t>
  </si>
  <si>
    <r>
      <t>Przeciwdziałanie alkoholizmowi -</t>
    </r>
    <r>
      <rPr>
        <sz val="8"/>
        <rFont val="Arial CE"/>
        <family val="0"/>
      </rPr>
      <t xml:space="preserve"> wpływy z opłat za wydawanie zezwoleń na sprzedaż alkoholu</t>
    </r>
  </si>
  <si>
    <t>852</t>
  </si>
  <si>
    <t>85212</t>
  </si>
  <si>
    <t>2360</t>
  </si>
  <si>
    <r>
      <t xml:space="preserve">Świadczenia rodzinne, zaliczka alimentacyjna oraz składki na ubezpieczenia emerytalne i rentowe z ubez. społ. - </t>
    </r>
    <r>
      <rPr>
        <sz val="8"/>
        <rFont val="Arial CE"/>
        <family val="0"/>
      </rPr>
      <t>dochody j.s.t. związane z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realizacją zadań z zakresu adm. rząd. oraz innych zadań zleconych ustawami</t>
    </r>
  </si>
  <si>
    <t>85219</t>
  </si>
  <si>
    <r>
      <t xml:space="preserve">Ośrodki pomocy społecznej - </t>
    </r>
    <r>
      <rPr>
        <sz val="8"/>
        <rFont val="Arial CE"/>
        <family val="0"/>
      </rPr>
      <t>wpływy z różnych dochodów</t>
    </r>
  </si>
  <si>
    <t>85228</t>
  </si>
  <si>
    <r>
      <t xml:space="preserve">Usługi opiekuńcze i specjalistyczne usługi opiekuńcze - </t>
    </r>
    <r>
      <rPr>
        <sz val="8"/>
        <rFont val="Arial CE"/>
        <family val="0"/>
      </rPr>
      <t>wpływy z różnych dochodów</t>
    </r>
  </si>
  <si>
    <t>921</t>
  </si>
  <si>
    <t>92109</t>
  </si>
  <si>
    <t>I Ogółem dochody własne</t>
  </si>
  <si>
    <t>II Dotacje celowe na zadania własne</t>
  </si>
  <si>
    <t>2030</t>
  </si>
  <si>
    <t>85214</t>
  </si>
  <si>
    <r>
      <t xml:space="preserve">Zasiłki i pomoc w naturze oraz składki na ubezpieczenia emerytalne i rentowe </t>
    </r>
    <r>
      <rPr>
        <sz val="8"/>
        <rFont val="Arial CE"/>
        <family val="2"/>
      </rPr>
      <t>- dotacje celowe otrzymane z budżetu państwa na realizację własnych zadań bieżących gmin</t>
    </r>
  </si>
  <si>
    <r>
      <t xml:space="preserve">Ośrodki pomocy społecznej </t>
    </r>
    <r>
      <rPr>
        <sz val="8"/>
        <rFont val="Arial CE"/>
        <family val="2"/>
      </rPr>
      <t xml:space="preserve">- dotacje celowe otrzymane z budżetu państwa na realizację własnych zadań bieżących gmin </t>
    </r>
  </si>
  <si>
    <t>III Dotacje celowe na zadania zlecone gminom</t>
  </si>
  <si>
    <t>2010</t>
  </si>
  <si>
    <r>
      <t xml:space="preserve">Urzędy wojewódzkie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</si>
  <si>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t>Urzędy naczelnych organów władzy państwowej, kontroli i ochrony prawa oraz sądownictwa</t>
  </si>
  <si>
    <r>
      <t xml:space="preserve">Urzędy naczelnych  organów władzy państwowej, kontroli i ochrony prawa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  <r>
      <rPr>
        <b/>
        <sz val="8"/>
        <rFont val="Arial CE"/>
        <family val="2"/>
      </rPr>
      <t xml:space="preserve"> </t>
    </r>
  </si>
  <si>
    <r>
      <t xml:space="preserve">Świadczenia rodzinne, zaliczka alimentacyjna oraz składki na ubezpieczenia emerytalne i rentowe z ubez. społ.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</si>
  <si>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t xml:space="preserve">85213 </t>
  </si>
  <si>
    <r>
      <t xml:space="preserve">Składki na ubez. zdrowotne opłacane za osoby pobierające niektóre świadczenia z pom. społ. oraz niektóre świadczenia rodzinne - </t>
    </r>
    <r>
      <rPr>
        <sz val="8"/>
        <rFont val="Arial CE"/>
        <family val="2"/>
      </rPr>
      <t>dot. celowe otrzymane z budżetu państwa na realizację zadań bieżących z zakresu adm. rządowej oraz innych zadań zleconych gminom ustawami</t>
    </r>
  </si>
  <si>
    <t>IV Dotacje celowe na umowy i porozumienia</t>
  </si>
  <si>
    <t>85295</t>
  </si>
  <si>
    <t>2023</t>
  </si>
  <si>
    <r>
      <t>Pozostała działalność</t>
    </r>
    <r>
      <rPr>
        <sz val="8"/>
        <rFont val="Arial CE"/>
        <family val="2"/>
      </rPr>
      <t>- dotacje celowe otrzymane z budżetu państwa na zadania bieżące realizowane przez gminę na podstawie porozumień z organami administracji rządowej- finansowanie z pożyczek i kredytów zagranicznych</t>
    </r>
  </si>
  <si>
    <t>V Subwencje</t>
  </si>
  <si>
    <t>2920</t>
  </si>
  <si>
    <r>
      <t xml:space="preserve">Część oświatowa subwencji ogólnej dla j.s.t. </t>
    </r>
    <r>
      <rPr>
        <sz val="8"/>
        <rFont val="Arial CE"/>
        <family val="2"/>
      </rPr>
      <t>- subwencje ogólne z budżetu państwa</t>
    </r>
  </si>
  <si>
    <r>
      <t>Część wyrównawcza subwencji ogólnej dla gmin</t>
    </r>
    <r>
      <rPr>
        <sz val="8"/>
        <rFont val="Arial CE"/>
        <family val="2"/>
      </rPr>
      <t xml:space="preserve"> - subwencje ogólne z budżetu państwa</t>
    </r>
  </si>
  <si>
    <r>
      <t xml:space="preserve">Część równoważąca subwencji ogólnej dla gmin </t>
    </r>
    <r>
      <rPr>
        <sz val="8"/>
        <rFont val="Arial CE"/>
        <family val="2"/>
      </rPr>
      <t>- subwencje ogólne z budżetu państwa</t>
    </r>
  </si>
  <si>
    <t>Razem dotacje i subwencje</t>
  </si>
  <si>
    <t>Ogółem dochody</t>
  </si>
  <si>
    <t>Środki na dofinansowanie własnych inwestycji gmin pozyskane z innych źródeł - finansowanie programów i projektów ze środków funduszy strukturalnych, Funduszu Spójności, Europejskiego Funduszu Rybackiego oraz funduszy unijnych finansujących Wspólną Politykę Rolną</t>
  </si>
  <si>
    <t>85213</t>
  </si>
  <si>
    <r>
      <t xml:space="preserve">Składki na ubezpieczenia zdrowotne opłacane za osoby pobierające niektóre świadczenia z pomocy społecznej, niektóre swiadczenia rodzinne oraz za osoby uczestniczące w zajęciach w centrum integracji społecznej </t>
    </r>
    <r>
      <rPr>
        <sz val="8"/>
        <rFont val="Arial CE"/>
        <family val="2"/>
      </rPr>
      <t>- dotacje celowe otrzymane z budżetu państwa na realizację własnych zadań bieżących gmin</t>
    </r>
  </si>
  <si>
    <t>85216</t>
  </si>
  <si>
    <t>6290</t>
  </si>
  <si>
    <t>Środki na dofinansowanie własnych inwestycji gmin, powiatów, samorządów województw , pozyskane z innych źródeł</t>
  </si>
  <si>
    <t>926</t>
  </si>
  <si>
    <t>92601</t>
  </si>
  <si>
    <t>01041</t>
  </si>
  <si>
    <r>
      <t xml:space="preserve">Zasiłki stałe </t>
    </r>
    <r>
      <rPr>
        <sz val="8"/>
        <rFont val="Arial CE"/>
        <family val="2"/>
      </rPr>
      <t>- dotacje celowe otrzymane z budżetu państwa na realizację własnych zadań bieżących gmin</t>
    </r>
  </si>
  <si>
    <t>Program Rozwoju Obszarów Wiejskich 2007-2013</t>
  </si>
  <si>
    <t>Program Obszarów Wiejskich 2007-2013</t>
  </si>
  <si>
    <t>Przewidywane wykonanie za 2009 rok</t>
  </si>
  <si>
    <t>Urząd Gminy w Wydminach</t>
  </si>
  <si>
    <t xml:space="preserve">Mazurski Związek Międzygminny </t>
  </si>
  <si>
    <t>Przebudowa stadionu gminnego w Wydminach</t>
  </si>
  <si>
    <t>Przewidywane wykonanie na 31.12.2009</t>
  </si>
  <si>
    <t>Regionalny Program Operacyjny Warmii i Mazur, Oś Priorytetowa 6, Środowisko Przyrodnicze, Rozbudowa i modernizacja systemu zaopatrzenia w wodę i odprowadzenia ścieków na terenie gminy Wydminy - etap I</t>
  </si>
  <si>
    <t>Przewidywane wykonanie na 31.12.2009 rok</t>
  </si>
  <si>
    <t>45 i 46</t>
  </si>
  <si>
    <t>Dz. 010       Rozdz. 01010</t>
  </si>
  <si>
    <t>Program Rozwoju Obszarów Wiejskich, Oś działania 3, Odnowa i rozwój wsi, Jakośc życia na obszarach wiejskich i różnicowanie gospodarki wiejskiej, Remont i wyposażenie świetlic wiejskich w Mazuchówce i Szczybałach Orłowskich</t>
  </si>
  <si>
    <t>Dz. 010       Rozdz. 01041</t>
  </si>
  <si>
    <t>z tego: 2010 r.</t>
  </si>
  <si>
    <t>2013 r.***</t>
  </si>
  <si>
    <t>Poakcesyjny Program Wsparcia Obszarów Wiejskich - Program Integracji Społecznej</t>
  </si>
  <si>
    <t>Dz. 852      Rozdz. 85295</t>
  </si>
  <si>
    <t>Zakład Gospodarki Komunalnej i Mieszkaniowej w Wydminach - dopłata do wody 185.000 m3 x 0,56zł</t>
  </si>
  <si>
    <t>Zakład Gospodarki Komunalnej i Mieszkaniowej w Wydminach - dopłata do ścieków 55.000 m3 x 4,93 zł</t>
  </si>
  <si>
    <t>Gminny Ośrodek Kultury w Wydminach</t>
  </si>
  <si>
    <t>Gminna Biblioteka Publiczna w Wydminach</t>
  </si>
  <si>
    <t>Niepubliczny Punkt Wychowania Przedszkolnego "Mały Artysta" w Wydminach</t>
  </si>
  <si>
    <t xml:space="preserve">Organizacja półkolonii z elementami profilaktyki dla dzieci z rodzin zagrożonych patologią w okresie ferii zimowych </t>
  </si>
  <si>
    <t>Organizacja wypoczynku letniego z elementami profilaktyki dla dzieci z rodzin zagrożonych patologią</t>
  </si>
  <si>
    <t>Organizacja wieczoru folklorystycznego mającego na celu integrowanie społeczności ukraińskiej i polskiej z terenu naszej gminy oraz rozwijanie kontaktów między społeczeństwem</t>
  </si>
  <si>
    <t xml:space="preserve">Organizowanie jesiennych koncertów muzyki cerkiewnej jako forma spędzania wolnego czasu oraz przybliżenie społeczności lokalnej </t>
  </si>
  <si>
    <t>Organizowanie życia kulturalnego, rekraacji, wolnego czasu emerytów i rencistów naszej gminy</t>
  </si>
  <si>
    <t>Organizowanie rozgrywek piłki nożnej w celu propagowania i rozwoju kultury fizycznej wśród mieszkańców gminy</t>
  </si>
  <si>
    <t>Organizowanie pozalekcyjnego życia sportowego uczniów w zakresie tenisa stołowego na terenie gminy</t>
  </si>
  <si>
    <t>Organizowanie pozalekcyjnego życia sportowego uczniów w zakresie piłki siatkowej i lekkoatletyki</t>
  </si>
  <si>
    <t>Popularyzacja szachów wśród mieszkańców gminy jako forma spędzania czasu wolnego i techniki pomagającej w nauce i rozwoju ogólnym poprzez umożliwienie szachistom uczestnictwa w turniejach i korzystanie z literatury fachowej</t>
  </si>
  <si>
    <t>Wsparcie inicjatyw integracyjnych sportowo - rekreacyjno - kulturalnych organizowanych na terenie gminy zgłaszanych do finansowania ze środków zewnętrznych</t>
  </si>
  <si>
    <t>1.ZGKiM w Wydminach</t>
  </si>
  <si>
    <t>1. ZSO w Wydminach</t>
  </si>
  <si>
    <t>2.ZS w Gawlikach Wielkich</t>
  </si>
  <si>
    <t>3.SP w Talkach</t>
  </si>
  <si>
    <t>Remont i wyposażenie świetlic wiejskich w Mazuchówce i Szczybałach Orłowskich      2009-2010</t>
  </si>
  <si>
    <t>Budowa stołówki przy Zespole Szkół Ogólnokształcących w Wydminach 2008 -2010</t>
  </si>
  <si>
    <t>Przebudowa i adaptacja pomieszczeń budynku Gminnego Ośrodka Kultury w Wydminach</t>
  </si>
  <si>
    <t>Berkowo</t>
  </si>
  <si>
    <t>Biała Giżycka</t>
  </si>
  <si>
    <t>Cybulki</t>
  </si>
  <si>
    <t>Czarnówka</t>
  </si>
  <si>
    <t>Gawliki Małe</t>
  </si>
  <si>
    <t>Gawliki Wielkie</t>
  </si>
  <si>
    <t>Grądzkie</t>
  </si>
  <si>
    <t>Hejbuty</t>
  </si>
  <si>
    <t>Malinka</t>
  </si>
  <si>
    <t>Mazuchówka</t>
  </si>
  <si>
    <t>Okrągłe</t>
  </si>
  <si>
    <t>Orłowo</t>
  </si>
  <si>
    <t>Pamry</t>
  </si>
  <si>
    <t>Radzie</t>
  </si>
  <si>
    <t>Ranty</t>
  </si>
  <si>
    <t>Siedliska</t>
  </si>
  <si>
    <t>Siemionki</t>
  </si>
  <si>
    <t>Sucholaski</t>
  </si>
  <si>
    <t>Szczepanki</t>
  </si>
  <si>
    <t>Szczybały Orłowskie</t>
  </si>
  <si>
    <t>Talki</t>
  </si>
  <si>
    <t>Wężówka</t>
  </si>
  <si>
    <t>Wydminy</t>
  </si>
  <si>
    <t>Zelki</t>
  </si>
  <si>
    <t>Pomoc społeczna- zał nr 2 a (oświata )</t>
  </si>
  <si>
    <t>Edukacyjna opieka wychowawcza (zał nr 2a)</t>
  </si>
  <si>
    <t xml:space="preserve">Załącznik nr 8 </t>
  </si>
  <si>
    <t>Zasiłki stałe</t>
  </si>
  <si>
    <t>Budowa Zakładu Unieszkodliwiania Odpadów Komunalnych Spytkowo               2009 -2011</t>
  </si>
  <si>
    <t>Kompleksowe rozwiązanie gospodarki wodnościekowej - rozbudowa i modernizacja systemu zaopatrzenia w wodę i odprowadzenia ścieków- etap I                    2007-2011</t>
  </si>
  <si>
    <t>20.548.274</t>
  </si>
  <si>
    <t>20.250.000</t>
  </si>
  <si>
    <t>17.073.000</t>
  </si>
  <si>
    <t>17.123.000</t>
  </si>
  <si>
    <t>17.347.000</t>
  </si>
  <si>
    <t>17.409.000</t>
  </si>
  <si>
    <t>17.414.000</t>
  </si>
  <si>
    <t>17.509.000</t>
  </si>
  <si>
    <t>18.034.000</t>
  </si>
  <si>
    <t>18.575.000</t>
  </si>
  <si>
    <t>19.132.000</t>
  </si>
  <si>
    <t>20.088.000</t>
  </si>
  <si>
    <t>8.774.595</t>
  </si>
  <si>
    <t>8.045.000</t>
  </si>
  <si>
    <t>4.839.000</t>
  </si>
  <si>
    <t>4.860.000</t>
  </si>
  <si>
    <t>4.829.000</t>
  </si>
  <si>
    <t>4.849.000</t>
  </si>
  <si>
    <t>4.900.000</t>
  </si>
  <si>
    <t>5.047.000</t>
  </si>
  <si>
    <t>5.200.000</t>
  </si>
  <si>
    <t>5.356.000</t>
  </si>
  <si>
    <t>5.623.000</t>
  </si>
  <si>
    <t xml:space="preserve">z opłat </t>
  </si>
  <si>
    <t>7.142.546</t>
  </si>
  <si>
    <t>6.294.000</t>
  </si>
  <si>
    <t>3.230.000</t>
  </si>
  <si>
    <t>3.210.000</t>
  </si>
  <si>
    <t>3.220.000</t>
  </si>
  <si>
    <t>3.250.000</t>
  </si>
  <si>
    <t>3.350.000</t>
  </si>
  <si>
    <t>3.450.000</t>
  </si>
  <si>
    <t>3.550.000</t>
  </si>
  <si>
    <t>3.727.000</t>
  </si>
  <si>
    <t>503.600</t>
  </si>
  <si>
    <t>560.000</t>
  </si>
  <si>
    <t>400.000</t>
  </si>
  <si>
    <t>410.000</t>
  </si>
  <si>
    <t>1.128.449</t>
  </si>
  <si>
    <t>1.191.000</t>
  </si>
  <si>
    <t>1.209.000</t>
  </si>
  <si>
    <t>1.250.000</t>
  </si>
  <si>
    <t>1.297.000</t>
  </si>
  <si>
    <t>1.350.000</t>
  </si>
  <si>
    <t>1.406.000</t>
  </si>
  <si>
    <t>1.496.000</t>
  </si>
  <si>
    <t>8.683.193</t>
  </si>
  <si>
    <t>8.674.000</t>
  </si>
  <si>
    <t>8.700.000</t>
  </si>
  <si>
    <t>8.760.000</t>
  </si>
  <si>
    <t>8.720.000</t>
  </si>
  <si>
    <t>8.725.000</t>
  </si>
  <si>
    <t>8.745.000</t>
  </si>
  <si>
    <t>9.007.000</t>
  </si>
  <si>
    <t>9.277.000</t>
  </si>
  <si>
    <t>9.555.000</t>
  </si>
  <si>
    <t>10.030.000</t>
  </si>
  <si>
    <t>3.090.486</t>
  </si>
  <si>
    <t>3.531.000</t>
  </si>
  <si>
    <t>3.534.000</t>
  </si>
  <si>
    <t>3.503.000</t>
  </si>
  <si>
    <t>3.798.000</t>
  </si>
  <si>
    <t>3.840.000</t>
  </si>
  <si>
    <t>3.864.000</t>
  </si>
  <si>
    <t>3.980.000</t>
  </si>
  <si>
    <t>4.098.000</t>
  </si>
  <si>
    <t>4.221.000</t>
  </si>
  <si>
    <t>4.435.000</t>
  </si>
  <si>
    <t>23.513.783</t>
  </si>
  <si>
    <t>20.648.205</t>
  </si>
  <si>
    <t>16.400.118</t>
  </si>
  <si>
    <t>16.453.262</t>
  </si>
  <si>
    <t>16.677.262</t>
  </si>
  <si>
    <t>16.739.262</t>
  </si>
  <si>
    <t>16.744.262</t>
  </si>
  <si>
    <t>17.015.000</t>
  </si>
  <si>
    <t>17.540.000</t>
  </si>
  <si>
    <t>18.081.000</t>
  </si>
  <si>
    <t>18.638.000</t>
  </si>
  <si>
    <t>19.844.000</t>
  </si>
  <si>
    <t>463.538</t>
  </si>
  <si>
    <t>857.418</t>
  </si>
  <si>
    <t>1.089.032</t>
  </si>
  <si>
    <t>1.041.758</t>
  </si>
  <si>
    <t>945.438</t>
  </si>
  <si>
    <t>906.838</t>
  </si>
  <si>
    <t>858.638</t>
  </si>
  <si>
    <t>624.000</t>
  </si>
  <si>
    <t>595.100</t>
  </si>
  <si>
    <t>566.500</t>
  </si>
  <si>
    <t>528.000</t>
  </si>
  <si>
    <t>254.000</t>
  </si>
  <si>
    <t>385.738</t>
  </si>
  <si>
    <t>688.338</t>
  </si>
  <si>
    <t>658.338</t>
  </si>
  <si>
    <t>629.738</t>
  </si>
  <si>
    <t>601.438</t>
  </si>
  <si>
    <t>572.838</t>
  </si>
  <si>
    <t>534.638</t>
  </si>
  <si>
    <t>320.000</t>
  </si>
  <si>
    <t>301.100</t>
  </si>
  <si>
    <t>282.500</t>
  </si>
  <si>
    <t>264.000</t>
  </si>
  <si>
    <t>175.738</t>
  </si>
  <si>
    <t xml:space="preserve">                  Przewodniczący Rady Gminy</t>
  </si>
  <si>
    <t xml:space="preserve">                            Roman Sokalski</t>
  </si>
  <si>
    <t>Przewodniczacy Rady Gminy</t>
  </si>
  <si>
    <t xml:space="preserve">      Roman Sokalski</t>
  </si>
  <si>
    <t>Przewodniczący Rady Gminy</t>
  </si>
  <si>
    <t xml:space="preserve">        Roman Sokalski</t>
  </si>
  <si>
    <t>Przewdniczacy Rady Gminy</t>
  </si>
  <si>
    <t xml:space="preserve">       Roman Sokalski</t>
  </si>
  <si>
    <t xml:space="preserve">         Roman Sokalski</t>
  </si>
  <si>
    <t>do uchwały Rady Gminy nr XXXI/184/2009</t>
  </si>
  <si>
    <t>z dnia 28 grudnia 2009 roku</t>
  </si>
  <si>
    <t xml:space="preserve"> Roman Sokalski</t>
  </si>
  <si>
    <t xml:space="preserve">                                                                                  Przewodniczący Rady Gminy</t>
  </si>
  <si>
    <t xml:space="preserve">                                                                                  Roman Sokalski</t>
  </si>
  <si>
    <t>Załącznik Nr 2a</t>
  </si>
  <si>
    <t>do uchwały Rady Gminy Nr XXXI/184/2009</t>
  </si>
  <si>
    <t>PLAN FINANSOWY WYDATKÓW OŚWIATY NA  2010 ROK</t>
  </si>
  <si>
    <t>Przewidywane wykonanie za 2009 r.**</t>
  </si>
  <si>
    <t>Szkoły podstawowe</t>
  </si>
  <si>
    <t>Składki na Fundusz Pracy</t>
  </si>
  <si>
    <t>Zakup usług dostępu do sieci Internet</t>
  </si>
  <si>
    <t>Odpisy na zakładowy fundusz świadczeń socjalnych</t>
  </si>
  <si>
    <t>Zakup materiałów papierniczych do sprzętu drukarskiego i urządzeń kserograficznych</t>
  </si>
  <si>
    <t>Oddziały przedszkolne w szkołach podstawowych</t>
  </si>
  <si>
    <t>Przedszkola</t>
  </si>
  <si>
    <t>Dotacja podmiotowa z budżetu dla niepublicznej jednostki systemu oświaty</t>
  </si>
  <si>
    <t>Gimnazja</t>
  </si>
  <si>
    <t>Dowożenie uczniów do szkół</t>
  </si>
  <si>
    <t>Zespoły obsługi ekonomiczno -administracyjnej szkół</t>
  </si>
  <si>
    <t>Szkolenie pracowników niebędących członkami korpusu służby cywilnej</t>
  </si>
  <si>
    <t>Licea ogólnokształcące</t>
  </si>
  <si>
    <t>Stypendia dla uczniów</t>
  </si>
  <si>
    <t>Dokształcanie i doskonalenie nauczycieli</t>
  </si>
  <si>
    <t>Stołówki szkolne</t>
  </si>
  <si>
    <t>Nagrody i wydatki osobowe nie zaliczone do wynagrodzeń</t>
  </si>
  <si>
    <t>Razem dział: 801</t>
  </si>
  <si>
    <t>Razem dział: 852</t>
  </si>
  <si>
    <t>Świetlice szkolne</t>
  </si>
  <si>
    <t>Pomoc materialna dla uczniów</t>
  </si>
  <si>
    <t>Stypendia dla uczniów oraz inne formy pomocy dla uczniów</t>
  </si>
  <si>
    <t>Inne formy pomocy dla uczniów</t>
  </si>
  <si>
    <t>Razem dział: 854</t>
  </si>
  <si>
    <r>
      <t>*</t>
    </r>
    <r>
      <rPr>
        <i/>
        <vertAlign val="superscript"/>
        <sz val="10"/>
        <rFont val="Arial"/>
        <family val="2"/>
      </rPr>
      <t>)</t>
    </r>
    <r>
      <rPr>
        <i/>
        <sz val="10"/>
        <rFont val="Arial"/>
        <family val="2"/>
      </rPr>
      <t xml:space="preserve"> - kol. 3 do fakultatywnego wykorzystania</t>
    </r>
  </si>
  <si>
    <t xml:space="preserve">                      </t>
  </si>
  <si>
    <t>**) - kol. 5 tylko do projektu</t>
  </si>
  <si>
    <t xml:space="preserve">                       Roman    Sokalski</t>
  </si>
  <si>
    <t>Plan finansowy wydatków oświaty na  2010 r.</t>
  </si>
  <si>
    <t xml:space="preserve">                                                    Zespół Szkół Ogólnokształcących w Wydminach</t>
  </si>
  <si>
    <t xml:space="preserve">                                                               Zespół Szkół w Gawlikach Wielkich</t>
  </si>
  <si>
    <t xml:space="preserve">                                                                  Szkoła Podstawowa w Talkach</t>
  </si>
  <si>
    <t>Wydatki na zakupy inwestycyjne jednostek budżetowych</t>
  </si>
  <si>
    <t xml:space="preserve">                                                                   Szkoła Podstawowa w Zelkach</t>
  </si>
  <si>
    <t xml:space="preserve">                                                                   Szkoła Podstawowa w Orłowie</t>
  </si>
  <si>
    <t>Plan finansowy wydatków Biura Obsługi Szkół na  2010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</si>
</sst>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 CE"/>
      <family val="0"/>
    </font>
    <font>
      <b/>
      <sz val="6"/>
      <name val="Arial CE"/>
      <family val="2"/>
    </font>
    <font>
      <b/>
      <i/>
      <sz val="8"/>
      <name val="Arial CE"/>
      <family val="2"/>
    </font>
    <font>
      <b/>
      <i/>
      <u val="single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5"/>
      <name val="Arial CE"/>
      <family val="2"/>
    </font>
    <font>
      <b/>
      <sz val="10.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4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39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6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52" applyFont="1">
      <alignment/>
      <protection/>
    </xf>
    <xf numFmtId="0" fontId="11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9" fillId="20" borderId="10" xfId="52" applyFont="1" applyFill="1" applyBorder="1" applyAlignment="1">
      <alignment horizontal="center" vertical="center" wrapText="1"/>
      <protection/>
    </xf>
    <xf numFmtId="0" fontId="9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1" xfId="52" applyFont="1" applyBorder="1" applyAlignment="1">
      <alignment horizontal="center"/>
      <protection/>
    </xf>
    <xf numFmtId="0" fontId="10" fillId="0" borderId="12" xfId="52" applyFont="1" applyBorder="1">
      <alignment/>
      <protection/>
    </xf>
    <xf numFmtId="0" fontId="10" fillId="0" borderId="12" xfId="52" applyFont="1" applyBorder="1" applyAlignment="1">
      <alignment horizontal="center"/>
      <protection/>
    </xf>
    <xf numFmtId="0" fontId="9" fillId="0" borderId="12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0" fillId="0" borderId="13" xfId="52" applyFont="1" applyBorder="1">
      <alignment/>
      <protection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/>
    </xf>
    <xf numFmtId="0" fontId="9" fillId="0" borderId="11" xfId="52" applyFont="1" applyBorder="1">
      <alignment/>
      <protection/>
    </xf>
    <xf numFmtId="0" fontId="9" fillId="0" borderId="0" xfId="52" applyFont="1">
      <alignment/>
      <protection/>
    </xf>
    <xf numFmtId="0" fontId="9" fillId="0" borderId="12" xfId="52" applyFont="1" applyBorder="1">
      <alignment/>
      <protection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7" fillId="0" borderId="0" xfId="0" applyFont="1" applyAlignment="1">
      <alignment horizontal="right" vertical="top"/>
    </xf>
    <xf numFmtId="0" fontId="21" fillId="0" borderId="0" xfId="0" applyFont="1" applyAlignment="1">
      <alignment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2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6" fillId="20" borderId="20" xfId="0" applyFont="1" applyFill="1" applyBorder="1" applyAlignment="1">
      <alignment horizontal="center" vertical="center"/>
    </xf>
    <xf numFmtId="0" fontId="16" fillId="20" borderId="21" xfId="0" applyFont="1" applyFill="1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6" fillId="20" borderId="20" xfId="0" applyFont="1" applyFill="1" applyBorder="1" applyAlignment="1">
      <alignment vertical="center"/>
    </xf>
    <xf numFmtId="0" fontId="14" fillId="20" borderId="2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49" fontId="24" fillId="0" borderId="35" xfId="0" applyNumberFormat="1" applyFont="1" applyBorder="1" applyAlignment="1">
      <alignment/>
    </xf>
    <xf numFmtId="49" fontId="7" fillId="0" borderId="35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49" fontId="24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24" fillId="0" borderId="3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15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5" xfId="0" applyFont="1" applyBorder="1" applyAlignment="1">
      <alignment wrapText="1"/>
    </xf>
    <xf numFmtId="0" fontId="7" fillId="0" borderId="35" xfId="0" applyFont="1" applyBorder="1" applyAlignment="1">
      <alignment horizontal="center" wrapText="1"/>
    </xf>
    <xf numFmtId="49" fontId="7" fillId="0" borderId="35" xfId="0" applyNumberFormat="1" applyFont="1" applyBorder="1" applyAlignment="1">
      <alignment horizontal="center" wrapText="1"/>
    </xf>
    <xf numFmtId="0" fontId="24" fillId="0" borderId="36" xfId="0" applyFont="1" applyBorder="1" applyAlignment="1">
      <alignment wrapText="1"/>
    </xf>
    <xf numFmtId="0" fontId="24" fillId="0" borderId="35" xfId="0" applyFont="1" applyBorder="1" applyAlignment="1">
      <alignment/>
    </xf>
    <xf numFmtId="49" fontId="24" fillId="0" borderId="35" xfId="0" applyNumberFormat="1" applyFont="1" applyBorder="1" applyAlignment="1">
      <alignment/>
    </xf>
    <xf numFmtId="49" fontId="24" fillId="0" borderId="35" xfId="0" applyNumberFormat="1" applyFont="1" applyBorder="1" applyAlignment="1">
      <alignment horizontal="center"/>
    </xf>
    <xf numFmtId="0" fontId="24" fillId="0" borderId="37" xfId="0" applyFont="1" applyBorder="1" applyAlignment="1">
      <alignment wrapText="1"/>
    </xf>
    <xf numFmtId="0" fontId="7" fillId="0" borderId="3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4" fillId="0" borderId="37" xfId="0" applyFont="1" applyBorder="1" applyAlignment="1">
      <alignment wrapText="1"/>
    </xf>
    <xf numFmtId="0" fontId="24" fillId="0" borderId="38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7" fillId="0" borderId="34" xfId="0" applyFont="1" applyBorder="1" applyAlignment="1">
      <alignment/>
    </xf>
    <xf numFmtId="0" fontId="24" fillId="0" borderId="34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 wrapText="1"/>
    </xf>
    <xf numFmtId="0" fontId="3" fillId="0" borderId="28" xfId="0" applyFont="1" applyBorder="1" applyAlignment="1">
      <alignment horizontal="left"/>
    </xf>
    <xf numFmtId="4" fontId="0" fillId="0" borderId="10" xfId="0" applyNumberFormat="1" applyFont="1" applyBorder="1" applyAlignment="1">
      <alignment wrapText="1"/>
    </xf>
    <xf numFmtId="49" fontId="24" fillId="0" borderId="15" xfId="0" applyNumberFormat="1" applyFont="1" applyBorder="1" applyAlignment="1">
      <alignment horizontal="center"/>
    </xf>
    <xf numFmtId="0" fontId="16" fillId="0" borderId="32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8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10" fillId="0" borderId="10" xfId="52" applyFont="1" applyBorder="1">
      <alignment/>
      <protection/>
    </xf>
    <xf numFmtId="0" fontId="10" fillId="0" borderId="10" xfId="52" applyFont="1" applyBorder="1" applyAlignment="1">
      <alignment/>
      <protection/>
    </xf>
    <xf numFmtId="3" fontId="16" fillId="0" borderId="35" xfId="0" applyNumberFormat="1" applyFont="1" applyBorder="1" applyAlignment="1">
      <alignment horizontal="right"/>
    </xf>
    <xf numFmtId="3" fontId="16" fillId="0" borderId="36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 wrapText="1"/>
    </xf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14" fillId="0" borderId="11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center" vertical="center"/>
    </xf>
    <xf numFmtId="3" fontId="9" fillId="0" borderId="10" xfId="52" applyNumberFormat="1" applyFont="1" applyBorder="1">
      <alignment/>
      <protection/>
    </xf>
    <xf numFmtId="3" fontId="10" fillId="0" borderId="10" xfId="52" applyNumberFormat="1" applyFont="1" applyBorder="1">
      <alignment/>
      <protection/>
    </xf>
    <xf numFmtId="3" fontId="14" fillId="0" borderId="21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20" borderId="20" xfId="0" applyNumberFormat="1" applyFont="1" applyFill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3" fontId="0" fillId="0" borderId="30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24" fillId="0" borderId="43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3" fontId="14" fillId="0" borderId="15" xfId="0" applyNumberFormat="1" applyFont="1" applyBorder="1" applyAlignment="1">
      <alignment horizontal="right"/>
    </xf>
    <xf numFmtId="49" fontId="24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wrapText="1"/>
    </xf>
    <xf numFmtId="3" fontId="14" fillId="0" borderId="34" xfId="0" applyNumberFormat="1" applyFont="1" applyBorder="1" applyAlignment="1">
      <alignment horizontal="right"/>
    </xf>
    <xf numFmtId="49" fontId="24" fillId="0" borderId="0" xfId="0" applyNumberFormat="1" applyFont="1" applyBorder="1" applyAlignment="1">
      <alignment horizontal="center"/>
    </xf>
    <xf numFmtId="3" fontId="16" fillId="0" borderId="34" xfId="0" applyNumberFormat="1" applyFont="1" applyBorder="1" applyAlignment="1">
      <alignment horizontal="right"/>
    </xf>
    <xf numFmtId="0" fontId="24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49" fontId="24" fillId="0" borderId="46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24" fillId="0" borderId="34" xfId="0" applyFont="1" applyBorder="1" applyAlignment="1">
      <alignment horizontal="center"/>
    </xf>
    <xf numFmtId="0" fontId="24" fillId="0" borderId="34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9" fontId="24" fillId="0" borderId="3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49" fontId="7" fillId="0" borderId="3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0" fontId="24" fillId="0" borderId="47" xfId="0" applyFont="1" applyBorder="1" applyAlignment="1">
      <alignment/>
    </xf>
    <xf numFmtId="49" fontId="24" fillId="0" borderId="48" xfId="0" applyNumberFormat="1" applyFont="1" applyBorder="1" applyAlignment="1">
      <alignment/>
    </xf>
    <xf numFmtId="49" fontId="24" fillId="0" borderId="48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/>
    </xf>
    <xf numFmtId="49" fontId="24" fillId="0" borderId="49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4" fillId="0" borderId="50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24" fillId="0" borderId="47" xfId="0" applyFont="1" applyBorder="1" applyAlignment="1">
      <alignment/>
    </xf>
    <xf numFmtId="3" fontId="3" fillId="0" borderId="51" xfId="0" applyNumberFormat="1" applyFont="1" applyBorder="1" applyAlignment="1">
      <alignment horizontal="right"/>
    </xf>
    <xf numFmtId="49" fontId="24" fillId="0" borderId="52" xfId="0" applyNumberFormat="1" applyFont="1" applyBorder="1" applyAlignment="1">
      <alignment horizontal="center"/>
    </xf>
    <xf numFmtId="0" fontId="24" fillId="0" borderId="43" xfId="0" applyFont="1" applyBorder="1" applyAlignment="1">
      <alignment wrapText="1"/>
    </xf>
    <xf numFmtId="49" fontId="0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34" xfId="0" applyNumberFormat="1" applyFont="1" applyBorder="1" applyAlignment="1">
      <alignment horizontal="right"/>
    </xf>
    <xf numFmtId="49" fontId="0" fillId="0" borderId="45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/>
    </xf>
    <xf numFmtId="0" fontId="3" fillId="0" borderId="40" xfId="0" applyFont="1" applyBorder="1" applyAlignment="1">
      <alignment wrapText="1"/>
    </xf>
    <xf numFmtId="0" fontId="3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7" fillId="0" borderId="50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16" fillId="0" borderId="11" xfId="0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20" borderId="39" xfId="0" applyFont="1" applyFill="1" applyBorder="1" applyAlignment="1">
      <alignment horizontal="center" vertical="center"/>
    </xf>
    <xf numFmtId="0" fontId="14" fillId="20" borderId="39" xfId="0" applyFont="1" applyFill="1" applyBorder="1" applyAlignment="1">
      <alignment horizontal="center" vertical="center"/>
    </xf>
    <xf numFmtId="0" fontId="0" fillId="20" borderId="39" xfId="0" applyFill="1" applyBorder="1" applyAlignment="1">
      <alignment vertical="center"/>
    </xf>
    <xf numFmtId="0" fontId="0" fillId="20" borderId="53" xfId="0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5" fillId="0" borderId="54" xfId="0" applyFont="1" applyBorder="1" applyAlignment="1">
      <alignment horizontal="center" vertical="top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25" fillId="0" borderId="55" xfId="0" applyFont="1" applyBorder="1" applyAlignment="1">
      <alignment horizontal="center" vertical="top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24" borderId="10" xfId="0" applyFont="1" applyFill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right" vertical="center"/>
    </xf>
    <xf numFmtId="0" fontId="25" fillId="0" borderId="56" xfId="0" applyFont="1" applyBorder="1" applyAlignment="1">
      <alignment horizontal="center" vertical="top"/>
    </xf>
    <xf numFmtId="0" fontId="7" fillId="20" borderId="20" xfId="0" applyFont="1" applyFill="1" applyBorder="1" applyAlignment="1">
      <alignment vertical="center"/>
    </xf>
    <xf numFmtId="0" fontId="24" fillId="20" borderId="20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vertical="center"/>
    </xf>
    <xf numFmtId="0" fontId="24" fillId="20" borderId="21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3" fontId="0" fillId="0" borderId="1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left" vertical="center"/>
    </xf>
    <xf numFmtId="3" fontId="7" fillId="0" borderId="57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" fontId="7" fillId="0" borderId="21" xfId="0" applyNumberFormat="1" applyFont="1" applyBorder="1" applyAlignment="1">
      <alignment/>
    </xf>
    <xf numFmtId="3" fontId="0" fillId="0" borderId="54" xfId="0" applyNumberForma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0" fontId="7" fillId="0" borderId="16" xfId="0" applyFont="1" applyBorder="1" applyAlignment="1">
      <alignment horizontal="left" vertical="center" indent="1"/>
    </xf>
    <xf numFmtId="0" fontId="7" fillId="0" borderId="57" xfId="0" applyFont="1" applyBorder="1" applyAlignment="1">
      <alignment vertical="center"/>
    </xf>
    <xf numFmtId="2" fontId="7" fillId="0" borderId="57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0" fontId="0" fillId="20" borderId="59" xfId="0" applyFont="1" applyFill="1" applyBorder="1" applyAlignment="1">
      <alignment horizontal="center" vertical="center"/>
    </xf>
    <xf numFmtId="0" fontId="16" fillId="20" borderId="6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right"/>
    </xf>
    <xf numFmtId="0" fontId="3" fillId="24" borderId="28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49" fontId="3" fillId="24" borderId="0" xfId="0" applyNumberFormat="1" applyFont="1" applyFill="1" applyBorder="1" applyAlignment="1">
      <alignment horizontal="right"/>
    </xf>
    <xf numFmtId="0" fontId="3" fillId="24" borderId="28" xfId="0" applyFont="1" applyFill="1" applyBorder="1" applyAlignment="1">
      <alignment/>
    </xf>
    <xf numFmtId="0" fontId="3" fillId="24" borderId="28" xfId="0" applyFont="1" applyFill="1" applyBorder="1" applyAlignment="1">
      <alignment horizontal="left"/>
    </xf>
    <xf numFmtId="49" fontId="0" fillId="24" borderId="0" xfId="0" applyNumberFormat="1" applyFont="1" applyFill="1" applyBorder="1" applyAlignment="1">
      <alignment horizontal="right"/>
    </xf>
    <xf numFmtId="49" fontId="0" fillId="24" borderId="45" xfId="0" applyNumberFormat="1" applyFont="1" applyFill="1" applyBorder="1" applyAlignment="1">
      <alignment horizontal="right"/>
    </xf>
    <xf numFmtId="49" fontId="0" fillId="24" borderId="15" xfId="0" applyNumberFormat="1" applyFont="1" applyFill="1" applyBorder="1" applyAlignment="1">
      <alignment horizontal="right"/>
    </xf>
    <xf numFmtId="0" fontId="0" fillId="24" borderId="40" xfId="0" applyFont="1" applyFill="1" applyBorder="1" applyAlignment="1">
      <alignment/>
    </xf>
    <xf numFmtId="49" fontId="3" fillId="24" borderId="15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28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right"/>
    </xf>
    <xf numFmtId="0" fontId="0" fillId="24" borderId="28" xfId="0" applyFont="1" applyFill="1" applyBorder="1" applyAlignment="1">
      <alignment horizontal="left"/>
    </xf>
    <xf numFmtId="0" fontId="16" fillId="24" borderId="12" xfId="0" applyFont="1" applyFill="1" applyBorder="1" applyAlignment="1">
      <alignment vertical="center"/>
    </xf>
    <xf numFmtId="3" fontId="16" fillId="24" borderId="12" xfId="0" applyNumberFormat="1" applyFont="1" applyFill="1" applyBorder="1" applyAlignment="1">
      <alignment vertical="center"/>
    </xf>
    <xf numFmtId="3" fontId="14" fillId="24" borderId="12" xfId="0" applyNumberFormat="1" applyFont="1" applyFill="1" applyBorder="1" applyAlignment="1">
      <alignment vertical="center"/>
    </xf>
    <xf numFmtId="0" fontId="14" fillId="24" borderId="0" xfId="0" applyFont="1" applyFill="1" applyAlignment="1">
      <alignment/>
    </xf>
    <xf numFmtId="0" fontId="14" fillId="24" borderId="12" xfId="0" applyFont="1" applyFill="1" applyBorder="1" applyAlignment="1">
      <alignment vertical="center"/>
    </xf>
    <xf numFmtId="3" fontId="16" fillId="24" borderId="10" xfId="0" applyNumberFormat="1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23" fillId="25" borderId="6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6" fillId="26" borderId="62" xfId="0" applyFont="1" applyFill="1" applyBorder="1" applyAlignment="1">
      <alignment horizontal="right" vertical="center" wrapText="1"/>
    </xf>
    <xf numFmtId="0" fontId="16" fillId="20" borderId="62" xfId="0" applyFont="1" applyFill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6" fillId="26" borderId="62" xfId="0" applyFont="1" applyFill="1" applyBorder="1" applyAlignment="1">
      <alignment horizontal="center" vertical="center" wrapText="1"/>
    </xf>
    <xf numFmtId="0" fontId="16" fillId="26" borderId="63" xfId="0" applyFont="1" applyFill="1" applyBorder="1" applyAlignment="1">
      <alignment horizontal="center" vertical="center" wrapText="1"/>
    </xf>
    <xf numFmtId="0" fontId="16" fillId="26" borderId="6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26" borderId="62" xfId="0" applyFont="1" applyFill="1" applyBorder="1" applyAlignment="1">
      <alignment horizontal="center" vertical="center" wrapText="1"/>
    </xf>
    <xf numFmtId="0" fontId="14" fillId="26" borderId="65" xfId="0" applyFont="1" applyFill="1" applyBorder="1" applyAlignment="1">
      <alignment/>
    </xf>
    <xf numFmtId="0" fontId="16" fillId="26" borderId="66" xfId="0" applyFont="1" applyFill="1" applyBorder="1" applyAlignment="1">
      <alignment horizontal="center" vertical="center" wrapText="1"/>
    </xf>
    <xf numFmtId="0" fontId="16" fillId="26" borderId="67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3" fillId="27" borderId="61" xfId="0" applyFont="1" applyFill="1" applyBorder="1" applyAlignment="1">
      <alignment horizontal="center"/>
    </xf>
    <xf numFmtId="0" fontId="8" fillId="27" borderId="61" xfId="0" applyFont="1" applyFill="1" applyBorder="1" applyAlignment="1">
      <alignment horizontal="center"/>
    </xf>
    <xf numFmtId="0" fontId="23" fillId="27" borderId="61" xfId="0" applyFont="1" applyFill="1" applyBorder="1" applyAlignment="1">
      <alignment/>
    </xf>
    <xf numFmtId="4" fontId="23" fillId="27" borderId="61" xfId="0" applyNumberFormat="1" applyFont="1" applyFill="1" applyBorder="1" applyAlignment="1">
      <alignment horizontal="right"/>
    </xf>
    <xf numFmtId="0" fontId="14" fillId="0" borderId="68" xfId="0" applyFont="1" applyBorder="1" applyAlignment="1">
      <alignment vertical="top" wrapText="1"/>
    </xf>
    <xf numFmtId="0" fontId="8" fillId="0" borderId="61" xfId="0" applyFont="1" applyFill="1" applyBorder="1" applyAlignment="1">
      <alignment horizontal="center"/>
    </xf>
    <xf numFmtId="0" fontId="16" fillId="26" borderId="62" xfId="0" applyFont="1" applyFill="1" applyBorder="1" applyAlignment="1">
      <alignment horizontal="center" vertical="center" wrapText="1" shrinkToFit="1"/>
    </xf>
    <xf numFmtId="0" fontId="8" fillId="0" borderId="61" xfId="0" applyFont="1" applyFill="1" applyBorder="1" applyAlignment="1">
      <alignment/>
    </xf>
    <xf numFmtId="4" fontId="8" fillId="0" borderId="61" xfId="0" applyNumberFormat="1" applyFont="1" applyFill="1" applyBorder="1" applyAlignment="1">
      <alignment horizontal="right"/>
    </xf>
    <xf numFmtId="4" fontId="51" fillId="0" borderId="61" xfId="0" applyNumberFormat="1" applyFont="1" applyFill="1" applyBorder="1" applyAlignment="1">
      <alignment horizontal="right"/>
    </xf>
    <xf numFmtId="0" fontId="14" fillId="0" borderId="69" xfId="0" applyFont="1" applyBorder="1" applyAlignment="1">
      <alignment vertical="top" wrapText="1"/>
    </xf>
    <xf numFmtId="4" fontId="8" fillId="0" borderId="61" xfId="0" applyNumberFormat="1" applyFont="1" applyBorder="1" applyAlignment="1">
      <alignment horizontal="right" wrapText="1"/>
    </xf>
    <xf numFmtId="4" fontId="8" fillId="0" borderId="61" xfId="0" applyNumberFormat="1" applyFont="1" applyBorder="1" applyAlignment="1">
      <alignment horizontal="right" vertical="top" wrapText="1"/>
    </xf>
    <xf numFmtId="0" fontId="8" fillId="0" borderId="61" xfId="0" applyFont="1" applyFill="1" applyBorder="1" applyAlignment="1">
      <alignment wrapText="1"/>
    </xf>
    <xf numFmtId="0" fontId="14" fillId="0" borderId="70" xfId="0" applyFont="1" applyBorder="1" applyAlignment="1">
      <alignment vertical="top" wrapText="1"/>
    </xf>
    <xf numFmtId="0" fontId="16" fillId="0" borderId="62" xfId="0" applyFont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top"/>
    </xf>
    <xf numFmtId="0" fontId="51" fillId="0" borderId="61" xfId="0" applyFont="1" applyFill="1" applyBorder="1" applyAlignment="1">
      <alignment wrapText="1"/>
    </xf>
    <xf numFmtId="0" fontId="52" fillId="27" borderId="61" xfId="0" applyFont="1" applyFill="1" applyBorder="1" applyAlignment="1">
      <alignment horizontal="center"/>
    </xf>
    <xf numFmtId="0" fontId="51" fillId="27" borderId="61" xfId="0" applyFont="1" applyFill="1" applyBorder="1" applyAlignment="1">
      <alignment horizontal="center"/>
    </xf>
    <xf numFmtId="0" fontId="52" fillId="27" borderId="61" xfId="0" applyFont="1" applyFill="1" applyBorder="1" applyAlignment="1">
      <alignment/>
    </xf>
    <xf numFmtId="4" fontId="52" fillId="27" borderId="61" xfId="0" applyNumberFormat="1" applyFont="1" applyFill="1" applyBorder="1" applyAlignment="1">
      <alignment horizontal="right"/>
    </xf>
    <xf numFmtId="0" fontId="51" fillId="0" borderId="61" xfId="0" applyFont="1" applyFill="1" applyBorder="1" applyAlignment="1">
      <alignment horizontal="center"/>
    </xf>
    <xf numFmtId="0" fontId="51" fillId="0" borderId="61" xfId="0" applyFont="1" applyFill="1" applyBorder="1" applyAlignment="1">
      <alignment/>
    </xf>
    <xf numFmtId="0" fontId="51" fillId="28" borderId="61" xfId="0" applyFont="1" applyFill="1" applyBorder="1" applyAlignment="1">
      <alignment horizontal="center"/>
    </xf>
    <xf numFmtId="0" fontId="8" fillId="0" borderId="61" xfId="0" applyFont="1" applyFill="1" applyBorder="1" applyAlignment="1">
      <alignment/>
    </xf>
    <xf numFmtId="0" fontId="52" fillId="27" borderId="61" xfId="0" applyFont="1" applyFill="1" applyBorder="1" applyAlignment="1">
      <alignment/>
    </xf>
    <xf numFmtId="0" fontId="52" fillId="28" borderId="61" xfId="0" applyFont="1" applyFill="1" applyBorder="1" applyAlignment="1">
      <alignment horizontal="center"/>
    </xf>
    <xf numFmtId="0" fontId="51" fillId="28" borderId="61" xfId="0" applyFont="1" applyFill="1" applyBorder="1" applyAlignment="1">
      <alignment/>
    </xf>
    <xf numFmtId="4" fontId="51" fillId="28" borderId="61" xfId="0" applyNumberFormat="1" applyFont="1" applyFill="1" applyBorder="1" applyAlignment="1">
      <alignment horizontal="right"/>
    </xf>
    <xf numFmtId="4" fontId="8" fillId="28" borderId="61" xfId="0" applyNumberFormat="1" applyFont="1" applyFill="1" applyBorder="1" applyAlignment="1">
      <alignment horizontal="right" wrapText="1"/>
    </xf>
    <xf numFmtId="4" fontId="8" fillId="28" borderId="61" xfId="0" applyNumberFormat="1" applyFont="1" applyFill="1" applyBorder="1" applyAlignment="1">
      <alignment horizontal="right" vertical="top" wrapText="1"/>
    </xf>
    <xf numFmtId="0" fontId="51" fillId="28" borderId="61" xfId="0" applyFont="1" applyFill="1" applyBorder="1" applyAlignment="1">
      <alignment wrapText="1"/>
    </xf>
    <xf numFmtId="0" fontId="51" fillId="0" borderId="61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left" vertical="center"/>
    </xf>
    <xf numFmtId="4" fontId="51" fillId="0" borderId="61" xfId="0" applyNumberFormat="1" applyFont="1" applyFill="1" applyBorder="1" applyAlignment="1">
      <alignment/>
    </xf>
    <xf numFmtId="4" fontId="8" fillId="0" borderId="61" xfId="0" applyNumberFormat="1" applyFont="1" applyBorder="1" applyAlignment="1">
      <alignment wrapText="1"/>
    </xf>
    <xf numFmtId="0" fontId="51" fillId="0" borderId="61" xfId="0" applyFont="1" applyFill="1" applyBorder="1" applyAlignment="1">
      <alignment/>
    </xf>
    <xf numFmtId="0" fontId="52" fillId="0" borderId="61" xfId="0" applyFont="1" applyFill="1" applyBorder="1" applyAlignment="1">
      <alignment horizontal="center"/>
    </xf>
    <xf numFmtId="0" fontId="51" fillId="0" borderId="61" xfId="0" applyFont="1" applyFill="1" applyBorder="1" applyAlignment="1">
      <alignment horizontal="center" vertical="top"/>
    </xf>
    <xf numFmtId="0" fontId="51" fillId="0" borderId="61" xfId="0" applyFont="1" applyFill="1" applyBorder="1" applyAlignment="1">
      <alignment horizontal="center" wrapText="1"/>
    </xf>
    <xf numFmtId="0" fontId="53" fillId="29" borderId="61" xfId="0" applyFont="1" applyFill="1" applyBorder="1" applyAlignment="1">
      <alignment horizontal="center"/>
    </xf>
    <xf numFmtId="0" fontId="54" fillId="29" borderId="61" xfId="0" applyFont="1" applyFill="1" applyBorder="1" applyAlignment="1">
      <alignment horizontal="center"/>
    </xf>
    <xf numFmtId="0" fontId="52" fillId="29" borderId="61" xfId="0" applyFont="1" applyFill="1" applyBorder="1" applyAlignment="1">
      <alignment/>
    </xf>
    <xf numFmtId="4" fontId="52" fillId="29" borderId="61" xfId="0" applyNumberFormat="1" applyFont="1" applyFill="1" applyBorder="1" applyAlignment="1">
      <alignment horizontal="right"/>
    </xf>
    <xf numFmtId="0" fontId="52" fillId="27" borderId="61" xfId="0" applyFont="1" applyFill="1" applyBorder="1" applyAlignment="1">
      <alignment horizontal="left"/>
    </xf>
    <xf numFmtId="4" fontId="23" fillId="25" borderId="61" xfId="0" applyNumberFormat="1" applyFont="1" applyFill="1" applyBorder="1" applyAlignment="1">
      <alignment horizontal="right" vertical="center" wrapText="1"/>
    </xf>
    <xf numFmtId="4" fontId="23" fillId="25" borderId="61" xfId="0" applyNumberFormat="1" applyFont="1" applyFill="1" applyBorder="1" applyAlignment="1">
      <alignment horizontal="right" wrapText="1"/>
    </xf>
    <xf numFmtId="0" fontId="23" fillId="28" borderId="0" xfId="0" applyFont="1" applyFill="1" applyBorder="1" applyAlignment="1">
      <alignment horizontal="center" vertical="center" wrapText="1"/>
    </xf>
    <xf numFmtId="4" fontId="23" fillId="28" borderId="0" xfId="0" applyNumberFormat="1" applyFont="1" applyFill="1" applyBorder="1" applyAlignment="1">
      <alignment horizontal="right" vertical="center" wrapText="1"/>
    </xf>
    <xf numFmtId="4" fontId="23" fillId="28" borderId="0" xfId="0" applyNumberFormat="1" applyFont="1" applyFill="1" applyBorder="1" applyAlignment="1">
      <alignment horizontal="right" wrapText="1"/>
    </xf>
    <xf numFmtId="0" fontId="0" fillId="28" borderId="0" xfId="0" applyFill="1" applyAlignment="1">
      <alignment vertical="center"/>
    </xf>
    <xf numFmtId="0" fontId="0" fillId="28" borderId="0" xfId="0" applyFill="1" applyAlignment="1">
      <alignment/>
    </xf>
    <xf numFmtId="0" fontId="5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4" fontId="8" fillId="0" borderId="61" xfId="0" applyNumberFormat="1" applyFont="1" applyFill="1" applyBorder="1" applyAlignment="1">
      <alignment horizontal="center"/>
    </xf>
    <xf numFmtId="4" fontId="51" fillId="0" borderId="61" xfId="0" applyNumberFormat="1" applyFont="1" applyFill="1" applyBorder="1" applyAlignment="1">
      <alignment horizontal="center"/>
    </xf>
    <xf numFmtId="4" fontId="8" fillId="0" borderId="61" xfId="0" applyNumberFormat="1" applyFont="1" applyBorder="1" applyAlignment="1">
      <alignment vertical="top" wrapText="1"/>
    </xf>
    <xf numFmtId="0" fontId="52" fillId="29" borderId="61" xfId="0" applyFont="1" applyFill="1" applyBorder="1" applyAlignment="1">
      <alignment/>
    </xf>
    <xf numFmtId="4" fontId="52" fillId="29" borderId="61" xfId="0" applyNumberFormat="1" applyFont="1" applyFill="1" applyBorder="1" applyAlignment="1">
      <alignment horizontal="right"/>
    </xf>
    <xf numFmtId="4" fontId="51" fillId="28" borderId="61" xfId="0" applyNumberFormat="1" applyFont="1" applyFill="1" applyBorder="1" applyAlignment="1">
      <alignment/>
    </xf>
    <xf numFmtId="4" fontId="51" fillId="28" borderId="61" xfId="0" applyNumberFormat="1" applyFont="1" applyFill="1" applyBorder="1" applyAlignment="1">
      <alignment horizontal="center"/>
    </xf>
    <xf numFmtId="4" fontId="23" fillId="0" borderId="61" xfId="0" applyNumberFormat="1" applyFont="1" applyBorder="1" applyAlignment="1">
      <alignment horizontal="right" vertical="center" wrapText="1"/>
    </xf>
    <xf numFmtId="2" fontId="16" fillId="20" borderId="30" xfId="0" applyNumberFormat="1" applyFont="1" applyFill="1" applyBorder="1" applyAlignment="1">
      <alignment horizontal="center" vertical="center" wrapText="1"/>
    </xf>
    <xf numFmtId="2" fontId="16" fillId="26" borderId="64" xfId="0" applyNumberFormat="1" applyFont="1" applyFill="1" applyBorder="1" applyAlignment="1">
      <alignment horizontal="center" vertical="center" wrapText="1"/>
    </xf>
    <xf numFmtId="4" fontId="23" fillId="0" borderId="61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vertical="center"/>
    </xf>
    <xf numFmtId="0" fontId="14" fillId="0" borderId="69" xfId="0" applyFont="1" applyFill="1" applyBorder="1" applyAlignment="1">
      <alignment vertical="top" wrapText="1"/>
    </xf>
    <xf numFmtId="4" fontId="8" fillId="0" borderId="61" xfId="0" applyNumberFormat="1" applyFont="1" applyFill="1" applyBorder="1" applyAlignment="1">
      <alignment horizontal="right" vertical="top" wrapText="1"/>
    </xf>
    <xf numFmtId="4" fontId="8" fillId="0" borderId="61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center"/>
    </xf>
    <xf numFmtId="0" fontId="14" fillId="28" borderId="69" xfId="0" applyFont="1" applyFill="1" applyBorder="1" applyAlignment="1">
      <alignment vertical="top" wrapText="1"/>
    </xf>
    <xf numFmtId="0" fontId="51" fillId="28" borderId="61" xfId="0" applyFont="1" applyFill="1" applyBorder="1" applyAlignment="1">
      <alignment/>
    </xf>
    <xf numFmtId="0" fontId="14" fillId="28" borderId="70" xfId="0" applyFont="1" applyFill="1" applyBorder="1" applyAlignment="1">
      <alignment vertical="top" wrapText="1"/>
    </xf>
    <xf numFmtId="0" fontId="16" fillId="28" borderId="62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/>
    </xf>
    <xf numFmtId="0" fontId="0" fillId="0" borderId="49" xfId="0" applyBorder="1" applyAlignment="1">
      <alignment/>
    </xf>
    <xf numFmtId="0" fontId="0" fillId="0" borderId="72" xfId="0" applyBorder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9" fillId="20" borderId="34" xfId="0" applyFont="1" applyFill="1" applyBorder="1" applyAlignment="1">
      <alignment horizontal="center" vertical="center"/>
    </xf>
    <xf numFmtId="0" fontId="9" fillId="20" borderId="17" xfId="0" applyFont="1" applyFill="1" applyBorder="1" applyAlignment="1">
      <alignment horizontal="center" vertical="center"/>
    </xf>
    <xf numFmtId="0" fontId="16" fillId="20" borderId="34" xfId="0" applyFont="1" applyFill="1" applyBorder="1" applyAlignment="1">
      <alignment horizontal="center" vertical="center"/>
    </xf>
    <xf numFmtId="0" fontId="16" fillId="20" borderId="15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0" fontId="16" fillId="20" borderId="34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/>
    </xf>
    <xf numFmtId="0" fontId="16" fillId="20" borderId="34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2" fontId="16" fillId="20" borderId="29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2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20" borderId="10" xfId="52" applyFont="1" applyFill="1" applyBorder="1" applyAlignment="1">
      <alignment horizontal="center" vertical="center"/>
      <protection/>
    </xf>
    <xf numFmtId="3" fontId="10" fillId="0" borderId="10" xfId="52" applyNumberFormat="1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9" fillId="20" borderId="34" xfId="52" applyFont="1" applyFill="1" applyBorder="1" applyAlignment="1">
      <alignment horizontal="center" wrapText="1"/>
      <protection/>
    </xf>
    <xf numFmtId="0" fontId="9" fillId="20" borderId="17" xfId="52" applyFont="1" applyFill="1" applyBorder="1" applyAlignment="1">
      <alignment horizontal="center" wrapText="1"/>
      <protection/>
    </xf>
    <xf numFmtId="0" fontId="9" fillId="20" borderId="15" xfId="52" applyFont="1" applyFill="1" applyBorder="1" applyAlignment="1">
      <alignment horizontal="center" wrapText="1"/>
      <protection/>
    </xf>
    <xf numFmtId="0" fontId="9" fillId="20" borderId="10" xfId="52" applyFont="1" applyFill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34" xfId="52" applyFont="1" applyBorder="1" applyAlignment="1">
      <alignment horizontal="center" wrapText="1"/>
      <protection/>
    </xf>
    <xf numFmtId="0" fontId="10" fillId="0" borderId="17" xfId="52" applyFont="1" applyBorder="1" applyAlignment="1">
      <alignment horizontal="center" wrapText="1"/>
      <protection/>
    </xf>
    <xf numFmtId="0" fontId="10" fillId="0" borderId="15" xfId="52" applyFont="1" applyBorder="1" applyAlignment="1">
      <alignment horizontal="center" wrapText="1"/>
      <protection/>
    </xf>
    <xf numFmtId="3" fontId="10" fillId="0" borderId="10" xfId="52" applyNumberFormat="1" applyFont="1" applyBorder="1" applyAlignment="1">
      <alignment horizontal="right"/>
      <protection/>
    </xf>
    <xf numFmtId="0" fontId="11" fillId="0" borderId="28" xfId="52" applyFont="1" applyBorder="1" applyAlignment="1">
      <alignment horizontal="center" vertical="center"/>
      <protection/>
    </xf>
    <xf numFmtId="0" fontId="11" fillId="0" borderId="30" xfId="52" applyFont="1" applyBorder="1" applyAlignment="1">
      <alignment horizontal="center" vertical="center"/>
      <protection/>
    </xf>
    <xf numFmtId="3" fontId="9" fillId="0" borderId="10" xfId="52" applyNumberFormat="1" applyFont="1" applyBorder="1" applyAlignment="1">
      <alignment/>
      <protection/>
    </xf>
    <xf numFmtId="0" fontId="9" fillId="20" borderId="28" xfId="52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3" fontId="10" fillId="0" borderId="10" xfId="52" applyNumberFormat="1" applyFont="1" applyBorder="1" applyAlignment="1">
      <alignment/>
      <protection/>
    </xf>
    <xf numFmtId="0" fontId="10" fillId="0" borderId="18" xfId="52" applyFont="1" applyBorder="1" applyAlignment="1">
      <alignment horizontal="center" wrapText="1"/>
      <protection/>
    </xf>
    <xf numFmtId="0" fontId="10" fillId="0" borderId="73" xfId="52" applyFont="1" applyBorder="1" applyAlignment="1">
      <alignment horizontal="center" wrapText="1"/>
      <protection/>
    </xf>
    <xf numFmtId="0" fontId="10" fillId="0" borderId="50" xfId="52" applyFont="1" applyBorder="1" applyAlignment="1">
      <alignment horizontal="center" wrapText="1"/>
      <protection/>
    </xf>
    <xf numFmtId="0" fontId="10" fillId="0" borderId="42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center" wrapText="1"/>
      <protection/>
    </xf>
    <xf numFmtId="0" fontId="10" fillId="0" borderId="43" xfId="52" applyFont="1" applyBorder="1" applyAlignment="1">
      <alignment horizontal="center" wrapText="1"/>
      <protection/>
    </xf>
    <xf numFmtId="0" fontId="10" fillId="0" borderId="40" xfId="52" applyFont="1" applyBorder="1" applyAlignment="1">
      <alignment horizontal="center" wrapText="1"/>
      <protection/>
    </xf>
    <xf numFmtId="0" fontId="10" fillId="0" borderId="44" xfId="52" applyFont="1" applyBorder="1" applyAlignment="1">
      <alignment horizontal="center" wrapText="1"/>
      <protection/>
    </xf>
    <xf numFmtId="0" fontId="10" fillId="0" borderId="45" xfId="52" applyFont="1" applyBorder="1" applyAlignment="1">
      <alignment horizontal="center" wrapText="1"/>
      <protection/>
    </xf>
    <xf numFmtId="0" fontId="16" fillId="0" borderId="0" xfId="52" applyFont="1" applyAlignment="1">
      <alignment horizontal="center" wrapText="1"/>
      <protection/>
    </xf>
    <xf numFmtId="0" fontId="10" fillId="0" borderId="18" xfId="52" applyFont="1" applyBorder="1" applyAlignment="1">
      <alignment horizontal="center"/>
      <protection/>
    </xf>
    <xf numFmtId="0" fontId="10" fillId="0" borderId="73" xfId="52" applyFont="1" applyBorder="1" applyAlignment="1">
      <alignment horizontal="center"/>
      <protection/>
    </xf>
    <xf numFmtId="0" fontId="10" fillId="0" borderId="50" xfId="52" applyFont="1" applyBorder="1" applyAlignment="1">
      <alignment horizontal="center"/>
      <protection/>
    </xf>
    <xf numFmtId="0" fontId="10" fillId="0" borderId="4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43" xfId="52" applyFont="1" applyBorder="1" applyAlignment="1">
      <alignment horizontal="center"/>
      <protection/>
    </xf>
    <xf numFmtId="0" fontId="10" fillId="0" borderId="40" xfId="52" applyFont="1" applyBorder="1" applyAlignment="1">
      <alignment horizontal="center"/>
      <protection/>
    </xf>
    <xf numFmtId="0" fontId="10" fillId="0" borderId="44" xfId="52" applyFont="1" applyBorder="1" applyAlignment="1">
      <alignment horizontal="center"/>
      <protection/>
    </xf>
    <xf numFmtId="0" fontId="10" fillId="0" borderId="45" xfId="52" applyFont="1" applyBorder="1" applyAlignment="1">
      <alignment horizontal="center"/>
      <protection/>
    </xf>
    <xf numFmtId="0" fontId="10" fillId="0" borderId="28" xfId="52" applyFont="1" applyBorder="1" applyAlignment="1">
      <alignment horizontal="center"/>
      <protection/>
    </xf>
    <xf numFmtId="0" fontId="10" fillId="0" borderId="29" xfId="52" applyFont="1" applyBorder="1" applyAlignment="1">
      <alignment horizontal="center"/>
      <protection/>
    </xf>
    <xf numFmtId="0" fontId="10" fillId="0" borderId="30" xfId="52" applyFont="1" applyBorder="1" applyAlignment="1">
      <alignment horizontal="center"/>
      <protection/>
    </xf>
    <xf numFmtId="3" fontId="23" fillId="24" borderId="28" xfId="0" applyNumberFormat="1" applyFont="1" applyFill="1" applyBorder="1" applyAlignment="1">
      <alignment horizontal="center" vertical="center"/>
    </xf>
    <xf numFmtId="3" fontId="23" fillId="24" borderId="29" xfId="0" applyNumberFormat="1" applyFont="1" applyFill="1" applyBorder="1" applyAlignment="1">
      <alignment horizontal="center" vertical="center"/>
    </xf>
    <xf numFmtId="3" fontId="23" fillId="24" borderId="3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22" fillId="0" borderId="0" xfId="0" applyFont="1" applyAlignment="1">
      <alignment/>
    </xf>
    <xf numFmtId="0" fontId="3" fillId="0" borderId="28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0" borderId="28" xfId="0" applyFont="1" applyFill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2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vertical="center"/>
    </xf>
    <xf numFmtId="0" fontId="24" fillId="20" borderId="57" xfId="0" applyFont="1" applyFill="1" applyBorder="1" applyAlignment="1">
      <alignment horizontal="center" vertical="center"/>
    </xf>
    <xf numFmtId="0" fontId="24" fillId="20" borderId="49" xfId="0" applyFont="1" applyFill="1" applyBorder="1" applyAlignment="1">
      <alignment horizontal="center" vertical="center"/>
    </xf>
    <xf numFmtId="0" fontId="24" fillId="20" borderId="60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24" fillId="20" borderId="24" xfId="0" applyFont="1" applyFill="1" applyBorder="1" applyAlignment="1">
      <alignment horizontal="center" vertical="center"/>
    </xf>
    <xf numFmtId="0" fontId="14" fillId="20" borderId="57" xfId="0" applyFont="1" applyFill="1" applyBorder="1" applyAlignment="1">
      <alignment horizontal="center" vertical="center"/>
    </xf>
    <xf numFmtId="0" fontId="14" fillId="20" borderId="49" xfId="0" applyFont="1" applyFill="1" applyBorder="1" applyAlignment="1">
      <alignment horizontal="center" vertical="center"/>
    </xf>
    <xf numFmtId="0" fontId="14" fillId="20" borderId="60" xfId="0" applyFont="1" applyFill="1" applyBorder="1" applyAlignment="1">
      <alignment horizontal="center" vertical="center"/>
    </xf>
    <xf numFmtId="0" fontId="25" fillId="20" borderId="78" xfId="0" applyFont="1" applyFill="1" applyBorder="1" applyAlignment="1">
      <alignment horizontal="center" vertical="center"/>
    </xf>
    <xf numFmtId="0" fontId="25" fillId="20" borderId="56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horizontal="center" vertical="center"/>
    </xf>
    <xf numFmtId="0" fontId="25" fillId="20" borderId="22" xfId="0" applyFont="1" applyFill="1" applyBorder="1" applyAlignment="1">
      <alignment horizontal="center" vertical="center"/>
    </xf>
    <xf numFmtId="0" fontId="0" fillId="20" borderId="20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D105" sqref="D105"/>
    </sheetView>
  </sheetViews>
  <sheetFormatPr defaultColWidth="9.00390625" defaultRowHeight="12.75"/>
  <cols>
    <col min="1" max="1" width="3.875" style="0" customWidth="1"/>
    <col min="2" max="2" width="5.125" style="0" customWidth="1"/>
    <col min="3" max="3" width="4.75390625" style="0" customWidth="1"/>
    <col min="4" max="4" width="35.875" style="0" customWidth="1"/>
    <col min="5" max="5" width="15.875" style="0" customWidth="1"/>
    <col min="6" max="6" width="11.75390625" style="0" customWidth="1"/>
    <col min="7" max="7" width="13.375" style="0" customWidth="1"/>
  </cols>
  <sheetData>
    <row r="1" spans="1:8" ht="18" customHeight="1">
      <c r="A1" s="563" t="s">
        <v>285</v>
      </c>
      <c r="B1" s="563"/>
      <c r="C1" s="563"/>
      <c r="D1" s="563"/>
      <c r="E1" s="563"/>
      <c r="F1" s="46"/>
      <c r="G1" s="46"/>
      <c r="H1" s="46"/>
    </row>
    <row r="2" spans="1:8" ht="18">
      <c r="A2" s="46"/>
      <c r="B2" s="72"/>
      <c r="C2" s="72"/>
      <c r="D2" s="72"/>
      <c r="E2" s="46"/>
      <c r="F2" s="46"/>
      <c r="G2" s="46"/>
      <c r="H2" s="46"/>
    </row>
    <row r="3" spans="1:8" ht="12.75">
      <c r="A3" s="46"/>
      <c r="B3" s="46"/>
      <c r="C3" s="46"/>
      <c r="D3" s="46"/>
      <c r="E3" s="46"/>
      <c r="F3" s="46"/>
      <c r="G3" s="73" t="s">
        <v>125</v>
      </c>
      <c r="H3" s="46"/>
    </row>
    <row r="4" spans="1:8" s="118" customFormat="1" ht="15" customHeight="1">
      <c r="A4" s="564" t="s">
        <v>66</v>
      </c>
      <c r="B4" s="564" t="s">
        <v>67</v>
      </c>
      <c r="C4" s="566" t="s">
        <v>68</v>
      </c>
      <c r="D4" s="566" t="s">
        <v>69</v>
      </c>
      <c r="E4" s="562" t="s">
        <v>286</v>
      </c>
      <c r="F4" s="562" t="s">
        <v>261</v>
      </c>
      <c r="G4" s="562"/>
      <c r="H4" s="46"/>
    </row>
    <row r="5" spans="1:8" s="118" customFormat="1" ht="17.25" customHeight="1">
      <c r="A5" s="565"/>
      <c r="B5" s="565"/>
      <c r="C5" s="567"/>
      <c r="D5" s="567"/>
      <c r="E5" s="568"/>
      <c r="F5" s="74" t="s">
        <v>262</v>
      </c>
      <c r="G5" s="74" t="s">
        <v>263</v>
      </c>
      <c r="H5" s="46"/>
    </row>
    <row r="6" spans="1:8" s="49" customFormat="1" ht="7.5" customHeight="1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76"/>
    </row>
    <row r="7" spans="1:8" ht="13.5" thickBot="1">
      <c r="A7" s="137" t="s">
        <v>309</v>
      </c>
      <c r="B7" s="138"/>
      <c r="C7" s="139"/>
      <c r="D7" s="140" t="s">
        <v>310</v>
      </c>
      <c r="E7" s="198">
        <v>3559965</v>
      </c>
      <c r="F7" s="198"/>
      <c r="G7" s="198">
        <v>3559965</v>
      </c>
      <c r="H7" s="46"/>
    </row>
    <row r="8" spans="1:8" ht="13.5" thickTop="1">
      <c r="A8" s="288"/>
      <c r="B8" s="301" t="s">
        <v>311</v>
      </c>
      <c r="C8" s="141"/>
      <c r="D8" s="141" t="s">
        <v>493</v>
      </c>
      <c r="E8" s="199">
        <v>3122894</v>
      </c>
      <c r="F8" s="199"/>
      <c r="G8" s="199">
        <v>3122894</v>
      </c>
      <c r="H8" s="46"/>
    </row>
    <row r="9" spans="1:8" ht="45">
      <c r="A9" s="291"/>
      <c r="B9" s="292"/>
      <c r="C9" s="302">
        <v>6260</v>
      </c>
      <c r="D9" s="300" t="s">
        <v>494</v>
      </c>
      <c r="E9" s="290">
        <v>10000</v>
      </c>
      <c r="F9" s="162"/>
      <c r="G9" s="290">
        <v>10000</v>
      </c>
      <c r="H9" s="46"/>
    </row>
    <row r="10" spans="1:8" ht="66.75" customHeight="1">
      <c r="A10" s="292"/>
      <c r="B10" s="297"/>
      <c r="C10" s="294">
        <v>6298</v>
      </c>
      <c r="D10" s="295" t="s">
        <v>597</v>
      </c>
      <c r="E10" s="296">
        <v>3112894</v>
      </c>
      <c r="F10" s="296"/>
      <c r="G10" s="296">
        <v>3112894</v>
      </c>
      <c r="H10" s="46"/>
    </row>
    <row r="11" spans="1:8" ht="22.5">
      <c r="A11" s="292"/>
      <c r="B11" s="125" t="s">
        <v>605</v>
      </c>
      <c r="C11" s="303"/>
      <c r="D11" s="304" t="s">
        <v>607</v>
      </c>
      <c r="E11" s="298">
        <v>427071</v>
      </c>
      <c r="F11" s="298"/>
      <c r="G11" s="298">
        <v>427071</v>
      </c>
      <c r="H11" s="46"/>
    </row>
    <row r="12" spans="1:8" ht="69" customHeight="1">
      <c r="A12" s="292"/>
      <c r="B12" s="297"/>
      <c r="C12" s="294">
        <v>6298</v>
      </c>
      <c r="D12" s="295" t="s">
        <v>597</v>
      </c>
      <c r="E12" s="296">
        <v>427071</v>
      </c>
      <c r="F12" s="296"/>
      <c r="G12" s="296">
        <v>427071</v>
      </c>
      <c r="H12" s="46"/>
    </row>
    <row r="13" spans="1:8" ht="33.75">
      <c r="A13" s="292"/>
      <c r="B13" s="125" t="s">
        <v>319</v>
      </c>
      <c r="C13" s="128" t="s">
        <v>495</v>
      </c>
      <c r="D13" s="133" t="s">
        <v>496</v>
      </c>
      <c r="E13" s="200">
        <v>10000</v>
      </c>
      <c r="F13" s="200"/>
      <c r="G13" s="200">
        <v>10000</v>
      </c>
      <c r="H13" s="46"/>
    </row>
    <row r="14" spans="1:8" ht="13.5" thickBot="1">
      <c r="A14" s="137" t="s">
        <v>497</v>
      </c>
      <c r="B14" s="144"/>
      <c r="C14" s="145"/>
      <c r="D14" s="140" t="s">
        <v>498</v>
      </c>
      <c r="E14" s="198">
        <v>9000</v>
      </c>
      <c r="F14" s="198">
        <v>9000</v>
      </c>
      <c r="G14" s="198"/>
      <c r="H14" s="46"/>
    </row>
    <row r="15" spans="1:8" ht="45.75" customHeight="1" thickTop="1">
      <c r="A15" s="291"/>
      <c r="B15" s="142" t="s">
        <v>499</v>
      </c>
      <c r="C15" s="143" t="s">
        <v>500</v>
      </c>
      <c r="D15" s="148" t="s">
        <v>501</v>
      </c>
      <c r="E15" s="199">
        <v>9000</v>
      </c>
      <c r="F15" s="199">
        <v>9000</v>
      </c>
      <c r="G15" s="199"/>
      <c r="H15" s="46"/>
    </row>
    <row r="16" spans="1:8" ht="13.5" thickBot="1">
      <c r="A16" s="137" t="s">
        <v>354</v>
      </c>
      <c r="B16" s="144"/>
      <c r="C16" s="145"/>
      <c r="D16" s="150" t="s">
        <v>503</v>
      </c>
      <c r="E16" s="198">
        <v>484600</v>
      </c>
      <c r="F16" s="198">
        <v>44600</v>
      </c>
      <c r="G16" s="198">
        <v>440000</v>
      </c>
      <c r="H16" s="46"/>
    </row>
    <row r="17" spans="1:7" ht="13.5" thickTop="1">
      <c r="A17" s="291"/>
      <c r="B17" s="142" t="s">
        <v>504</v>
      </c>
      <c r="C17" s="143"/>
      <c r="D17" s="305" t="s">
        <v>505</v>
      </c>
      <c r="E17" s="206">
        <v>484600</v>
      </c>
      <c r="F17" s="206">
        <v>44600</v>
      </c>
      <c r="G17" s="206">
        <v>440000</v>
      </c>
    </row>
    <row r="18" spans="1:7" ht="22.5">
      <c r="A18" s="292"/>
      <c r="B18" s="308"/>
      <c r="C18" s="128" t="s">
        <v>506</v>
      </c>
      <c r="D18" s="127" t="s">
        <v>507</v>
      </c>
      <c r="E18" s="202">
        <v>2600</v>
      </c>
      <c r="F18" s="202">
        <v>2600</v>
      </c>
      <c r="G18" s="202"/>
    </row>
    <row r="19" spans="1:7" ht="45">
      <c r="A19" s="292"/>
      <c r="B19" s="306"/>
      <c r="C19" s="128" t="s">
        <v>500</v>
      </c>
      <c r="D19" s="127" t="s">
        <v>508</v>
      </c>
      <c r="E19" s="202">
        <v>33000</v>
      </c>
      <c r="F19" s="202">
        <v>33000</v>
      </c>
      <c r="G19" s="202"/>
    </row>
    <row r="20" spans="1:7" ht="33.75">
      <c r="A20" s="292"/>
      <c r="B20" s="306"/>
      <c r="C20" s="128" t="s">
        <v>495</v>
      </c>
      <c r="D20" s="127" t="s">
        <v>509</v>
      </c>
      <c r="E20" s="202">
        <v>440000</v>
      </c>
      <c r="F20" s="202"/>
      <c r="G20" s="202">
        <v>440000</v>
      </c>
    </row>
    <row r="21" spans="1:7" ht="12.75">
      <c r="A21" s="292"/>
      <c r="B21" s="306"/>
      <c r="C21" s="128" t="s">
        <v>510</v>
      </c>
      <c r="D21" s="123" t="s">
        <v>511</v>
      </c>
      <c r="E21" s="202">
        <v>4000</v>
      </c>
      <c r="F21" s="202">
        <v>4000</v>
      </c>
      <c r="G21" s="202"/>
    </row>
    <row r="22" spans="1:7" ht="12.75">
      <c r="A22" s="292"/>
      <c r="B22" s="306"/>
      <c r="C22" s="311" t="s">
        <v>512</v>
      </c>
      <c r="D22" s="167" t="s">
        <v>513</v>
      </c>
      <c r="E22" s="211">
        <v>5000</v>
      </c>
      <c r="F22" s="211">
        <v>5000</v>
      </c>
      <c r="G22" s="211"/>
    </row>
    <row r="23" spans="1:7" ht="13.5" thickBot="1">
      <c r="A23" s="137" t="s">
        <v>365</v>
      </c>
      <c r="B23" s="152"/>
      <c r="C23" s="145"/>
      <c r="D23" s="150" t="s">
        <v>366</v>
      </c>
      <c r="E23" s="203">
        <v>3000</v>
      </c>
      <c r="F23" s="203">
        <v>3000</v>
      </c>
      <c r="G23" s="203"/>
    </row>
    <row r="24" spans="1:7" ht="13.5" thickTop="1">
      <c r="A24" s="291"/>
      <c r="B24" s="151">
        <v>75023</v>
      </c>
      <c r="C24" s="147"/>
      <c r="D24" s="148" t="s">
        <v>514</v>
      </c>
      <c r="E24" s="201">
        <v>3000</v>
      </c>
      <c r="F24" s="201">
        <v>3000</v>
      </c>
      <c r="G24" s="201"/>
    </row>
    <row r="25" spans="1:7" ht="12.75">
      <c r="A25" s="292"/>
      <c r="B25" s="306"/>
      <c r="C25" s="311" t="s">
        <v>512</v>
      </c>
      <c r="D25" s="167" t="s">
        <v>513</v>
      </c>
      <c r="E25" s="211">
        <v>3000</v>
      </c>
      <c r="F25" s="211">
        <v>3000</v>
      </c>
      <c r="G25" s="211"/>
    </row>
    <row r="26" spans="1:7" ht="45.75" thickBot="1">
      <c r="A26" s="137" t="s">
        <v>417</v>
      </c>
      <c r="B26" s="154"/>
      <c r="C26" s="155"/>
      <c r="D26" s="149" t="s">
        <v>515</v>
      </c>
      <c r="E26" s="203">
        <v>3762649</v>
      </c>
      <c r="F26" s="203">
        <v>3762649</v>
      </c>
      <c r="G26" s="203"/>
    </row>
    <row r="27" spans="1:7" ht="23.25" thickTop="1">
      <c r="A27" s="292"/>
      <c r="B27" s="151">
        <v>75601</v>
      </c>
      <c r="C27" s="143"/>
      <c r="D27" s="153" t="s">
        <v>516</v>
      </c>
      <c r="E27" s="206">
        <v>1200</v>
      </c>
      <c r="F27" s="206">
        <v>1200</v>
      </c>
      <c r="G27" s="206"/>
    </row>
    <row r="28" spans="1:7" ht="33.75">
      <c r="A28" s="292"/>
      <c r="B28" s="306"/>
      <c r="C28" s="143" t="s">
        <v>517</v>
      </c>
      <c r="D28" s="300" t="s">
        <v>518</v>
      </c>
      <c r="E28" s="204">
        <v>1200</v>
      </c>
      <c r="F28" s="204">
        <v>1200</v>
      </c>
      <c r="G28" s="204"/>
    </row>
    <row r="29" spans="1:7" ht="56.25">
      <c r="A29" s="287"/>
      <c r="B29" s="136">
        <v>75615</v>
      </c>
      <c r="C29" s="134"/>
      <c r="D29" s="129" t="s">
        <v>521</v>
      </c>
      <c r="E29" s="205">
        <v>971000</v>
      </c>
      <c r="F29" s="205">
        <v>971000</v>
      </c>
      <c r="G29" s="205"/>
    </row>
    <row r="30" spans="1:7" ht="12.75">
      <c r="A30" s="292"/>
      <c r="B30" s="306"/>
      <c r="C30" s="143" t="s">
        <v>522</v>
      </c>
      <c r="D30" s="162" t="s">
        <v>523</v>
      </c>
      <c r="E30" s="310">
        <v>810000</v>
      </c>
      <c r="F30" s="310">
        <v>810000</v>
      </c>
      <c r="G30" s="310"/>
    </row>
    <row r="31" spans="1:7" ht="12.75">
      <c r="A31" s="292"/>
      <c r="B31" s="306"/>
      <c r="C31" s="128" t="s">
        <v>524</v>
      </c>
      <c r="D31" s="123" t="s">
        <v>525</v>
      </c>
      <c r="E31" s="202">
        <v>60000</v>
      </c>
      <c r="F31" s="202">
        <v>60000</v>
      </c>
      <c r="G31" s="202"/>
    </row>
    <row r="32" spans="1:7" ht="12.75">
      <c r="A32" s="292"/>
      <c r="B32" s="306"/>
      <c r="C32" s="128" t="s">
        <v>526</v>
      </c>
      <c r="D32" s="123" t="s">
        <v>527</v>
      </c>
      <c r="E32" s="202">
        <v>95000</v>
      </c>
      <c r="F32" s="202">
        <v>95000</v>
      </c>
      <c r="G32" s="202"/>
    </row>
    <row r="33" spans="1:7" ht="12.75">
      <c r="A33" s="292"/>
      <c r="B33" s="306"/>
      <c r="C33" s="128" t="s">
        <v>528</v>
      </c>
      <c r="D33" s="123" t="s">
        <v>529</v>
      </c>
      <c r="E33" s="202">
        <v>1300</v>
      </c>
      <c r="F33" s="202">
        <v>1300</v>
      </c>
      <c r="G33" s="202"/>
    </row>
    <row r="34" spans="1:7" ht="22.5">
      <c r="A34" s="292"/>
      <c r="B34" s="308"/>
      <c r="C34" s="128" t="s">
        <v>519</v>
      </c>
      <c r="D34" s="127" t="s">
        <v>520</v>
      </c>
      <c r="E34" s="202">
        <v>4700</v>
      </c>
      <c r="F34" s="202">
        <v>4700</v>
      </c>
      <c r="G34" s="202"/>
    </row>
    <row r="35" spans="1:7" ht="56.25">
      <c r="A35" s="292"/>
      <c r="B35" s="169" t="s">
        <v>531</v>
      </c>
      <c r="C35" s="169"/>
      <c r="D35" s="129" t="s">
        <v>532</v>
      </c>
      <c r="E35" s="205">
        <v>1620000</v>
      </c>
      <c r="F35" s="205">
        <v>1620000</v>
      </c>
      <c r="G35" s="205"/>
    </row>
    <row r="36" spans="1:7" ht="12.75">
      <c r="A36" s="292"/>
      <c r="B36" s="308"/>
      <c r="C36" s="128" t="s">
        <v>522</v>
      </c>
      <c r="D36" s="123" t="s">
        <v>523</v>
      </c>
      <c r="E36" s="202">
        <v>750000</v>
      </c>
      <c r="F36" s="202">
        <v>750000</v>
      </c>
      <c r="G36" s="202"/>
    </row>
    <row r="37" spans="1:7" ht="12.75">
      <c r="A37" s="292"/>
      <c r="B37" s="308"/>
      <c r="C37" s="128" t="s">
        <v>524</v>
      </c>
      <c r="D37" s="123" t="s">
        <v>525</v>
      </c>
      <c r="E37" s="202">
        <v>600000</v>
      </c>
      <c r="F37" s="202">
        <v>600000</v>
      </c>
      <c r="G37" s="202"/>
    </row>
    <row r="38" spans="1:7" ht="12.75">
      <c r="A38" s="292"/>
      <c r="B38" s="308"/>
      <c r="C38" s="128" t="s">
        <v>526</v>
      </c>
      <c r="D38" s="123" t="s">
        <v>527</v>
      </c>
      <c r="E38" s="202">
        <v>4000</v>
      </c>
      <c r="F38" s="202">
        <v>4000</v>
      </c>
      <c r="G38" s="202"/>
    </row>
    <row r="39" spans="1:7" ht="12.75">
      <c r="A39" s="292"/>
      <c r="B39" s="308"/>
      <c r="C39" s="128" t="s">
        <v>528</v>
      </c>
      <c r="D39" s="123" t="s">
        <v>529</v>
      </c>
      <c r="E39" s="202">
        <v>67000</v>
      </c>
      <c r="F39" s="202">
        <v>67000</v>
      </c>
      <c r="G39" s="202"/>
    </row>
    <row r="40" spans="1:7" ht="12.75">
      <c r="A40" s="292"/>
      <c r="B40" s="308"/>
      <c r="C40" s="128" t="s">
        <v>533</v>
      </c>
      <c r="D40" s="123" t="s">
        <v>534</v>
      </c>
      <c r="E40" s="202">
        <v>12000</v>
      </c>
      <c r="F40" s="202">
        <v>12000</v>
      </c>
      <c r="G40" s="202"/>
    </row>
    <row r="41" spans="1:7" ht="12.75">
      <c r="A41" s="292"/>
      <c r="B41" s="308"/>
      <c r="C41" s="128" t="s">
        <v>535</v>
      </c>
      <c r="D41" s="123" t="s">
        <v>536</v>
      </c>
      <c r="E41" s="202">
        <v>32000</v>
      </c>
      <c r="F41" s="202">
        <v>32000</v>
      </c>
      <c r="G41" s="202"/>
    </row>
    <row r="42" spans="1:7" ht="12.75">
      <c r="A42" s="292"/>
      <c r="B42" s="308"/>
      <c r="C42" s="128" t="s">
        <v>537</v>
      </c>
      <c r="D42" s="123" t="s">
        <v>538</v>
      </c>
      <c r="E42" s="202">
        <v>500</v>
      </c>
      <c r="F42" s="202">
        <v>500</v>
      </c>
      <c r="G42" s="202"/>
    </row>
    <row r="43" spans="1:7" ht="12.75">
      <c r="A43" s="292"/>
      <c r="B43" s="308"/>
      <c r="C43" s="128" t="s">
        <v>530</v>
      </c>
      <c r="D43" s="123" t="s">
        <v>539</v>
      </c>
      <c r="E43" s="202">
        <v>110000</v>
      </c>
      <c r="F43" s="202">
        <v>110000</v>
      </c>
      <c r="G43" s="202"/>
    </row>
    <row r="44" spans="1:7" ht="12.75">
      <c r="A44" s="292"/>
      <c r="B44" s="308"/>
      <c r="C44" s="128" t="s">
        <v>540</v>
      </c>
      <c r="D44" s="131" t="s">
        <v>541</v>
      </c>
      <c r="E44" s="202">
        <v>20000</v>
      </c>
      <c r="F44" s="202">
        <v>20000</v>
      </c>
      <c r="G44" s="202"/>
    </row>
    <row r="45" spans="1:7" ht="22.5">
      <c r="A45" s="292"/>
      <c r="B45" s="308"/>
      <c r="C45" s="128" t="s">
        <v>519</v>
      </c>
      <c r="D45" s="127" t="s">
        <v>520</v>
      </c>
      <c r="E45" s="202">
        <v>24500</v>
      </c>
      <c r="F45" s="202">
        <v>24500</v>
      </c>
      <c r="G45" s="202"/>
    </row>
    <row r="46" spans="1:7" ht="22.5">
      <c r="A46" s="287"/>
      <c r="B46" s="134" t="s">
        <v>542</v>
      </c>
      <c r="C46" s="134"/>
      <c r="D46" s="129" t="s">
        <v>543</v>
      </c>
      <c r="E46" s="205">
        <v>32000</v>
      </c>
      <c r="F46" s="205">
        <v>32000</v>
      </c>
      <c r="G46" s="205"/>
    </row>
    <row r="47" spans="1:7" ht="12.75">
      <c r="A47" s="292"/>
      <c r="B47" s="313"/>
      <c r="C47" s="132" t="s">
        <v>544</v>
      </c>
      <c r="D47" s="124" t="s">
        <v>545</v>
      </c>
      <c r="E47" s="202">
        <v>32000</v>
      </c>
      <c r="F47" s="202">
        <v>32000</v>
      </c>
      <c r="G47" s="202"/>
    </row>
    <row r="48" spans="1:7" ht="12.75">
      <c r="A48" s="287"/>
      <c r="B48" s="134" t="s">
        <v>546</v>
      </c>
      <c r="C48" s="134"/>
      <c r="D48" s="129" t="s">
        <v>547</v>
      </c>
      <c r="E48" s="205">
        <v>5000</v>
      </c>
      <c r="F48" s="205">
        <v>5000</v>
      </c>
      <c r="G48" s="205"/>
    </row>
    <row r="49" spans="1:7" ht="12.75">
      <c r="A49" s="292"/>
      <c r="B49" s="314"/>
      <c r="C49" s="128" t="s">
        <v>548</v>
      </c>
      <c r="D49" s="124" t="s">
        <v>549</v>
      </c>
      <c r="E49" s="202">
        <v>5000</v>
      </c>
      <c r="F49" s="202">
        <v>5000</v>
      </c>
      <c r="G49" s="202"/>
    </row>
    <row r="50" spans="1:7" ht="22.5">
      <c r="A50" s="287"/>
      <c r="B50" s="134" t="s">
        <v>550</v>
      </c>
      <c r="C50" s="134"/>
      <c r="D50" s="129" t="s">
        <v>551</v>
      </c>
      <c r="E50" s="205">
        <v>1128449</v>
      </c>
      <c r="F50" s="205">
        <v>1128449</v>
      </c>
      <c r="G50" s="205"/>
    </row>
    <row r="51" spans="1:7" ht="12.75">
      <c r="A51" s="292"/>
      <c r="B51" s="308"/>
      <c r="C51" s="128" t="s">
        <v>552</v>
      </c>
      <c r="D51" s="127" t="s">
        <v>553</v>
      </c>
      <c r="E51" s="202">
        <v>1116449</v>
      </c>
      <c r="F51" s="202">
        <v>1116449</v>
      </c>
      <c r="G51" s="202"/>
    </row>
    <row r="52" spans="1:7" ht="12.75">
      <c r="A52" s="292"/>
      <c r="B52" s="308"/>
      <c r="C52" s="128" t="s">
        <v>554</v>
      </c>
      <c r="D52" s="123" t="s">
        <v>555</v>
      </c>
      <c r="E52" s="202">
        <v>12000</v>
      </c>
      <c r="F52" s="202">
        <v>12000</v>
      </c>
      <c r="G52" s="202"/>
    </row>
    <row r="53" spans="1:7" ht="33.75">
      <c r="A53" s="292"/>
      <c r="B53" s="307" t="s">
        <v>419</v>
      </c>
      <c r="C53" s="311" t="s">
        <v>502</v>
      </c>
      <c r="D53" s="168" t="s">
        <v>556</v>
      </c>
      <c r="E53" s="210">
        <v>5000</v>
      </c>
      <c r="F53" s="210">
        <v>5000</v>
      </c>
      <c r="G53" s="210"/>
    </row>
    <row r="54" spans="1:7" ht="13.5" thickBot="1">
      <c r="A54" s="137" t="s">
        <v>433</v>
      </c>
      <c r="B54" s="144"/>
      <c r="C54" s="145"/>
      <c r="D54" s="157" t="s">
        <v>434</v>
      </c>
      <c r="E54" s="203">
        <v>24000</v>
      </c>
      <c r="F54" s="203">
        <v>24000</v>
      </c>
      <c r="G54" s="203"/>
    </row>
    <row r="55" spans="1:7" ht="13.5" thickTop="1">
      <c r="A55" s="291"/>
      <c r="B55" s="142" t="s">
        <v>437</v>
      </c>
      <c r="C55" s="143"/>
      <c r="D55" s="299" t="s">
        <v>438</v>
      </c>
      <c r="E55" s="206">
        <v>24000</v>
      </c>
      <c r="F55" s="206">
        <v>24000</v>
      </c>
      <c r="G55" s="206"/>
    </row>
    <row r="56" spans="1:7" ht="22.5">
      <c r="A56" s="292"/>
      <c r="B56" s="308"/>
      <c r="C56" s="128" t="s">
        <v>510</v>
      </c>
      <c r="D56" s="127" t="s">
        <v>557</v>
      </c>
      <c r="E56" s="202">
        <v>23000</v>
      </c>
      <c r="F56" s="202">
        <v>23000</v>
      </c>
      <c r="G56" s="202"/>
    </row>
    <row r="57" spans="1:7" ht="12.75">
      <c r="A57" s="292"/>
      <c r="B57" s="308"/>
      <c r="C57" s="311" t="s">
        <v>512</v>
      </c>
      <c r="D57" s="167" t="s">
        <v>513</v>
      </c>
      <c r="E57" s="211">
        <v>1000</v>
      </c>
      <c r="F57" s="211">
        <v>1000</v>
      </c>
      <c r="G57" s="211"/>
    </row>
    <row r="58" spans="1:7" ht="13.5" thickBot="1">
      <c r="A58" s="137" t="s">
        <v>441</v>
      </c>
      <c r="B58" s="144" t="s">
        <v>443</v>
      </c>
      <c r="C58" s="145"/>
      <c r="D58" s="149" t="s">
        <v>558</v>
      </c>
      <c r="E58" s="203">
        <v>5000</v>
      </c>
      <c r="F58" s="203">
        <v>5000</v>
      </c>
      <c r="G58" s="203"/>
    </row>
    <row r="59" spans="1:7" ht="13.5" thickTop="1">
      <c r="A59" s="291"/>
      <c r="B59" s="293"/>
      <c r="C59" s="309" t="s">
        <v>512</v>
      </c>
      <c r="D59" s="289" t="s">
        <v>513</v>
      </c>
      <c r="E59" s="310">
        <v>5000</v>
      </c>
      <c r="F59" s="310">
        <v>5000</v>
      </c>
      <c r="G59" s="310"/>
    </row>
    <row r="60" spans="1:7" ht="13.5" thickBot="1">
      <c r="A60" s="137" t="s">
        <v>445</v>
      </c>
      <c r="B60" s="144"/>
      <c r="C60" s="145"/>
      <c r="D60" s="149" t="s">
        <v>559</v>
      </c>
      <c r="E60" s="203">
        <v>85000</v>
      </c>
      <c r="F60" s="203">
        <v>85000</v>
      </c>
      <c r="G60" s="203"/>
    </row>
    <row r="61" spans="1:7" ht="34.5" thickTop="1">
      <c r="A61" s="291"/>
      <c r="B61" s="142" t="s">
        <v>449</v>
      </c>
      <c r="C61" s="143" t="s">
        <v>560</v>
      </c>
      <c r="D61" s="153" t="s">
        <v>561</v>
      </c>
      <c r="E61" s="201">
        <v>85000</v>
      </c>
      <c r="F61" s="201">
        <v>85000</v>
      </c>
      <c r="G61" s="201"/>
    </row>
    <row r="62" spans="1:7" ht="13.5" thickBot="1">
      <c r="A62" s="137" t="s">
        <v>562</v>
      </c>
      <c r="B62" s="145"/>
      <c r="C62" s="145"/>
      <c r="D62" s="157" t="s">
        <v>457</v>
      </c>
      <c r="E62" s="203">
        <v>41381</v>
      </c>
      <c r="F62" s="203">
        <v>41381</v>
      </c>
      <c r="G62" s="203"/>
    </row>
    <row r="63" spans="1:7" ht="57.75" customHeight="1" thickTop="1">
      <c r="A63" s="291"/>
      <c r="B63" s="146" t="s">
        <v>563</v>
      </c>
      <c r="C63" s="147" t="s">
        <v>564</v>
      </c>
      <c r="D63" s="156" t="s">
        <v>565</v>
      </c>
      <c r="E63" s="201">
        <v>22381</v>
      </c>
      <c r="F63" s="201">
        <v>22381</v>
      </c>
      <c r="G63" s="201"/>
    </row>
    <row r="64" spans="1:7" ht="22.5">
      <c r="A64" s="291"/>
      <c r="B64" s="125" t="s">
        <v>566</v>
      </c>
      <c r="C64" s="128" t="s">
        <v>512</v>
      </c>
      <c r="D64" s="129" t="s">
        <v>567</v>
      </c>
      <c r="E64" s="205">
        <v>3000</v>
      </c>
      <c r="F64" s="205">
        <v>3000</v>
      </c>
      <c r="G64" s="205"/>
    </row>
    <row r="65" spans="1:7" ht="22.5">
      <c r="A65" s="292"/>
      <c r="B65" s="307" t="s">
        <v>568</v>
      </c>
      <c r="C65" s="311" t="s">
        <v>512</v>
      </c>
      <c r="D65" s="129" t="s">
        <v>569</v>
      </c>
      <c r="E65" s="205">
        <v>16000</v>
      </c>
      <c r="F65" s="205">
        <v>16000</v>
      </c>
      <c r="G65" s="205"/>
    </row>
    <row r="66" spans="1:7" ht="13.5" thickBot="1">
      <c r="A66" s="144" t="s">
        <v>570</v>
      </c>
      <c r="B66" s="144"/>
      <c r="C66" s="145"/>
      <c r="D66" s="149" t="s">
        <v>484</v>
      </c>
      <c r="E66" s="203">
        <v>500000</v>
      </c>
      <c r="F66" s="203"/>
      <c r="G66" s="203">
        <v>500000</v>
      </c>
    </row>
    <row r="67" spans="1:7" ht="13.5" thickTop="1">
      <c r="A67" s="297"/>
      <c r="B67" s="142" t="s">
        <v>571</v>
      </c>
      <c r="C67" s="143"/>
      <c r="D67" s="170" t="s">
        <v>485</v>
      </c>
      <c r="E67" s="206">
        <v>500000</v>
      </c>
      <c r="F67" s="206"/>
      <c r="G67" s="206">
        <v>500000</v>
      </c>
    </row>
    <row r="68" spans="1:7" ht="38.25">
      <c r="A68" s="297"/>
      <c r="B68" s="297"/>
      <c r="C68" s="128" t="s">
        <v>601</v>
      </c>
      <c r="D68" s="173" t="s">
        <v>602</v>
      </c>
      <c r="E68" s="208">
        <v>500000</v>
      </c>
      <c r="F68" s="208"/>
      <c r="G68" s="208">
        <v>500000</v>
      </c>
    </row>
    <row r="69" spans="1:7" ht="14.25" customHeight="1" thickBot="1">
      <c r="A69" s="158" t="s">
        <v>603</v>
      </c>
      <c r="B69" s="159"/>
      <c r="C69" s="159"/>
      <c r="D69" s="149" t="s">
        <v>491</v>
      </c>
      <c r="E69" s="203">
        <v>300000</v>
      </c>
      <c r="F69" s="203"/>
      <c r="G69" s="203">
        <v>300000</v>
      </c>
    </row>
    <row r="70" spans="1:7" ht="12.75" customHeight="1" thickTop="1">
      <c r="A70" s="287"/>
      <c r="B70" s="174" t="s">
        <v>604</v>
      </c>
      <c r="C70" s="174"/>
      <c r="D70" s="153" t="s">
        <v>492</v>
      </c>
      <c r="E70" s="206">
        <v>300000</v>
      </c>
      <c r="F70" s="206"/>
      <c r="G70" s="206">
        <v>300000</v>
      </c>
    </row>
    <row r="71" spans="1:7" ht="38.25" customHeight="1">
      <c r="A71" s="292"/>
      <c r="B71" s="297"/>
      <c r="C71" s="128" t="s">
        <v>601</v>
      </c>
      <c r="D71" s="171" t="s">
        <v>602</v>
      </c>
      <c r="E71" s="208">
        <v>300000</v>
      </c>
      <c r="F71" s="208"/>
      <c r="G71" s="208">
        <v>300000</v>
      </c>
    </row>
    <row r="72" spans="1:7" ht="13.5" thickBot="1">
      <c r="A72" s="316"/>
      <c r="B72" s="317"/>
      <c r="C72" s="317"/>
      <c r="D72" s="315" t="s">
        <v>572</v>
      </c>
      <c r="E72" s="209">
        <v>8774595</v>
      </c>
      <c r="F72" s="209">
        <v>3974630</v>
      </c>
      <c r="G72" s="209">
        <v>4799965</v>
      </c>
    </row>
    <row r="73" spans="1:7" ht="13.5" thickBot="1">
      <c r="A73" s="319"/>
      <c r="B73" s="325"/>
      <c r="C73" s="325"/>
      <c r="D73" s="326" t="s">
        <v>573</v>
      </c>
      <c r="E73" s="324">
        <v>447519</v>
      </c>
      <c r="F73" s="324">
        <v>447519</v>
      </c>
      <c r="G73" s="324"/>
    </row>
    <row r="74" spans="1:7" ht="13.5" thickBot="1">
      <c r="A74" s="137" t="s">
        <v>562</v>
      </c>
      <c r="B74" s="145"/>
      <c r="C74" s="145"/>
      <c r="D74" s="140" t="s">
        <v>457</v>
      </c>
      <c r="E74" s="203">
        <v>447519</v>
      </c>
      <c r="F74" s="203">
        <v>447519</v>
      </c>
      <c r="G74" s="203"/>
    </row>
    <row r="75" spans="1:7" ht="90.75" thickTop="1">
      <c r="A75" s="287"/>
      <c r="B75" s="174" t="s">
        <v>598</v>
      </c>
      <c r="C75" s="312" t="s">
        <v>574</v>
      </c>
      <c r="D75" s="305" t="s">
        <v>599</v>
      </c>
      <c r="E75" s="206">
        <v>13764</v>
      </c>
      <c r="F75" s="206">
        <v>13764</v>
      </c>
      <c r="G75" s="206"/>
    </row>
    <row r="76" spans="1:7" ht="45">
      <c r="A76" s="292"/>
      <c r="B76" s="142" t="s">
        <v>575</v>
      </c>
      <c r="C76" s="143" t="s">
        <v>574</v>
      </c>
      <c r="D76" s="133" t="s">
        <v>576</v>
      </c>
      <c r="E76" s="206">
        <v>239898</v>
      </c>
      <c r="F76" s="206">
        <v>239898</v>
      </c>
      <c r="G76" s="206"/>
    </row>
    <row r="77" spans="1:7" ht="33.75">
      <c r="A77" s="292"/>
      <c r="B77" s="142" t="s">
        <v>600</v>
      </c>
      <c r="C77" s="143" t="s">
        <v>574</v>
      </c>
      <c r="D77" s="305" t="s">
        <v>606</v>
      </c>
      <c r="E77" s="206">
        <v>87037</v>
      </c>
      <c r="F77" s="206">
        <v>87037</v>
      </c>
      <c r="G77" s="206"/>
    </row>
    <row r="78" spans="1:7" ht="33.75">
      <c r="A78" s="292"/>
      <c r="B78" s="130">
        <v>85219</v>
      </c>
      <c r="C78" s="128" t="s">
        <v>574</v>
      </c>
      <c r="D78" s="133" t="s">
        <v>577</v>
      </c>
      <c r="E78" s="205">
        <v>106820</v>
      </c>
      <c r="F78" s="205">
        <v>106820</v>
      </c>
      <c r="G78" s="205"/>
    </row>
    <row r="79" spans="1:7" ht="23.25" thickBot="1">
      <c r="A79" s="292"/>
      <c r="B79" s="306"/>
      <c r="C79" s="308"/>
      <c r="D79" s="160" t="s">
        <v>578</v>
      </c>
      <c r="E79" s="209">
        <v>2590965</v>
      </c>
      <c r="F79" s="209">
        <v>2590965</v>
      </c>
      <c r="G79" s="209"/>
    </row>
    <row r="80" spans="1:7" ht="13.5" thickBot="1">
      <c r="A80" s="137" t="s">
        <v>365</v>
      </c>
      <c r="B80" s="161"/>
      <c r="C80" s="145"/>
      <c r="D80" s="140" t="s">
        <v>366</v>
      </c>
      <c r="E80" s="203">
        <v>60214</v>
      </c>
      <c r="F80" s="203">
        <v>60214</v>
      </c>
      <c r="G80" s="203"/>
    </row>
    <row r="81" spans="1:7" ht="45.75" customHeight="1" thickTop="1">
      <c r="A81" s="292"/>
      <c r="B81" s="151">
        <v>75011</v>
      </c>
      <c r="C81" s="147" t="s">
        <v>579</v>
      </c>
      <c r="D81" s="148" t="s">
        <v>580</v>
      </c>
      <c r="E81" s="201">
        <v>60214</v>
      </c>
      <c r="F81" s="201">
        <v>60214</v>
      </c>
      <c r="G81" s="201"/>
    </row>
    <row r="82" spans="1:7" ht="34.5" thickBot="1">
      <c r="A82" s="137" t="s">
        <v>404</v>
      </c>
      <c r="B82" s="161"/>
      <c r="C82" s="145"/>
      <c r="D82" s="150" t="s">
        <v>581</v>
      </c>
      <c r="E82" s="203">
        <v>1100</v>
      </c>
      <c r="F82" s="203">
        <v>1100</v>
      </c>
      <c r="G82" s="203"/>
    </row>
    <row r="83" spans="1:7" ht="68.25" thickTop="1">
      <c r="A83" s="293"/>
      <c r="B83" s="151">
        <v>75101</v>
      </c>
      <c r="C83" s="143" t="s">
        <v>579</v>
      </c>
      <c r="D83" s="305" t="s">
        <v>582</v>
      </c>
      <c r="E83" s="206">
        <v>1100</v>
      </c>
      <c r="F83" s="206">
        <v>1100</v>
      </c>
      <c r="G83" s="206"/>
    </row>
    <row r="84" spans="1:7" ht="13.5" thickBot="1">
      <c r="A84" s="140">
        <v>852</v>
      </c>
      <c r="B84" s="161"/>
      <c r="C84" s="145"/>
      <c r="D84" s="140" t="s">
        <v>457</v>
      </c>
      <c r="E84" s="203">
        <v>2529651</v>
      </c>
      <c r="F84" s="203">
        <v>2529651</v>
      </c>
      <c r="G84" s="203"/>
    </row>
    <row r="85" spans="1:7" ht="79.5" thickTop="1">
      <c r="A85" s="320"/>
      <c r="B85" s="142" t="s">
        <v>563</v>
      </c>
      <c r="C85" s="147" t="s">
        <v>579</v>
      </c>
      <c r="D85" s="148" t="s">
        <v>583</v>
      </c>
      <c r="E85" s="201">
        <v>2522329</v>
      </c>
      <c r="F85" s="201">
        <v>2522329</v>
      </c>
      <c r="G85" s="201"/>
    </row>
    <row r="86" spans="1:7" ht="78.75">
      <c r="A86" s="320"/>
      <c r="B86" s="125" t="s">
        <v>584</v>
      </c>
      <c r="C86" s="126">
        <v>2010</v>
      </c>
      <c r="D86" s="133" t="s">
        <v>585</v>
      </c>
      <c r="E86" s="205">
        <v>7322</v>
      </c>
      <c r="F86" s="205">
        <v>7322</v>
      </c>
      <c r="G86" s="205"/>
    </row>
    <row r="87" spans="1:7" ht="15" customHeight="1" thickBot="1">
      <c r="A87" s="293"/>
      <c r="B87" s="321"/>
      <c r="C87" s="307"/>
      <c r="D87" s="163" t="s">
        <v>586</v>
      </c>
      <c r="E87" s="209">
        <v>52002</v>
      </c>
      <c r="F87" s="209">
        <v>52002</v>
      </c>
      <c r="G87" s="209"/>
    </row>
    <row r="88" spans="1:7" ht="13.5" thickBot="1">
      <c r="A88" s="140">
        <v>852</v>
      </c>
      <c r="B88" s="144"/>
      <c r="C88" s="145"/>
      <c r="D88" s="149" t="s">
        <v>457</v>
      </c>
      <c r="E88" s="203">
        <v>52002</v>
      </c>
      <c r="F88" s="203">
        <v>52002</v>
      </c>
      <c r="G88" s="203"/>
    </row>
    <row r="89" spans="1:7" ht="68.25" thickTop="1">
      <c r="A89" s="320"/>
      <c r="B89" s="142" t="s">
        <v>587</v>
      </c>
      <c r="C89" s="143" t="s">
        <v>588</v>
      </c>
      <c r="D89" s="153" t="s">
        <v>589</v>
      </c>
      <c r="E89" s="206">
        <v>52002</v>
      </c>
      <c r="F89" s="206">
        <v>52002</v>
      </c>
      <c r="G89" s="206"/>
    </row>
    <row r="90" spans="1:7" ht="13.5" thickBot="1">
      <c r="A90" s="293"/>
      <c r="B90" s="348"/>
      <c r="C90" s="311"/>
      <c r="D90" s="165" t="s">
        <v>590</v>
      </c>
      <c r="E90" s="209">
        <v>8683193</v>
      </c>
      <c r="F90" s="209">
        <v>8683193</v>
      </c>
      <c r="G90" s="209"/>
    </row>
    <row r="91" spans="1:7" ht="13.5" thickBot="1">
      <c r="A91" s="140">
        <v>758</v>
      </c>
      <c r="B91" s="161"/>
      <c r="C91" s="145"/>
      <c r="D91" s="164" t="s">
        <v>434</v>
      </c>
      <c r="E91" s="212">
        <v>8683193</v>
      </c>
      <c r="F91" s="212">
        <v>8683193</v>
      </c>
      <c r="G91" s="212"/>
    </row>
    <row r="92" spans="1:7" ht="23.25" thickTop="1">
      <c r="A92" s="293"/>
      <c r="B92" s="151">
        <v>75801</v>
      </c>
      <c r="C92" s="143" t="s">
        <v>591</v>
      </c>
      <c r="D92" s="148" t="s">
        <v>592</v>
      </c>
      <c r="E92" s="201">
        <v>5375246</v>
      </c>
      <c r="F92" s="201">
        <v>5375246</v>
      </c>
      <c r="G92" s="201"/>
    </row>
    <row r="93" spans="1:7" ht="23.25" customHeight="1">
      <c r="A93" s="293"/>
      <c r="B93" s="130">
        <v>75807</v>
      </c>
      <c r="C93" s="128" t="s">
        <v>591</v>
      </c>
      <c r="D93" s="133" t="s">
        <v>593</v>
      </c>
      <c r="E93" s="205">
        <v>3192898</v>
      </c>
      <c r="F93" s="205">
        <v>3192898</v>
      </c>
      <c r="G93" s="205"/>
    </row>
    <row r="94" spans="1:7" ht="22.5">
      <c r="A94" s="293"/>
      <c r="B94" s="130">
        <v>75831</v>
      </c>
      <c r="C94" s="128" t="s">
        <v>591</v>
      </c>
      <c r="D94" s="133" t="s">
        <v>594</v>
      </c>
      <c r="E94" s="205">
        <v>115049</v>
      </c>
      <c r="F94" s="205">
        <v>115049</v>
      </c>
      <c r="G94" s="205"/>
    </row>
    <row r="95" spans="1:7" ht="13.5" thickBot="1">
      <c r="A95" s="322"/>
      <c r="B95" s="322"/>
      <c r="C95" s="318"/>
      <c r="D95" s="323" t="s">
        <v>595</v>
      </c>
      <c r="E95" s="209">
        <v>11773679</v>
      </c>
      <c r="F95" s="209">
        <v>11773679</v>
      </c>
      <c r="G95" s="209"/>
    </row>
    <row r="96" spans="1:7" ht="13.5" thickBot="1">
      <c r="A96" s="559"/>
      <c r="B96" s="560"/>
      <c r="C96" s="561"/>
      <c r="D96" s="166" t="s">
        <v>596</v>
      </c>
      <c r="E96" s="213">
        <v>20548274</v>
      </c>
      <c r="F96" s="213">
        <v>15748309</v>
      </c>
      <c r="G96" s="213">
        <v>4799965</v>
      </c>
    </row>
    <row r="97" ht="12.75">
      <c r="E97" t="s">
        <v>780</v>
      </c>
    </row>
    <row r="99" ht="12.75">
      <c r="E99" t="s">
        <v>781</v>
      </c>
    </row>
  </sheetData>
  <sheetProtection/>
  <mergeCells count="8">
    <mergeCell ref="A96:C96"/>
    <mergeCell ref="F4:G4"/>
    <mergeCell ref="A1:E1"/>
    <mergeCell ref="A4:A5"/>
    <mergeCell ref="B4:B5"/>
    <mergeCell ref="C4:C5"/>
    <mergeCell ref="D4:D5"/>
    <mergeCell ref="E4:E5"/>
  </mergeCells>
  <printOptions horizontalCentered="1"/>
  <pageMargins left="0.5511811023622047" right="0.35433070866141736" top="0.6299212598425197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
do uchwały Rady Gminy nr XXXI/184/2009
z dnia 28 grudnia 2009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selection activeCell="G51" sqref="G51"/>
    </sheetView>
  </sheetViews>
  <sheetFormatPr defaultColWidth="9.00390625" defaultRowHeight="12.75"/>
  <cols>
    <col min="1" max="1" width="4.00390625" style="0" customWidth="1"/>
    <col min="2" max="2" width="5.75390625" style="0" customWidth="1"/>
    <col min="6" max="6" width="14.625" style="0" customWidth="1"/>
    <col min="7" max="7" width="15.25390625" style="0" customWidth="1"/>
    <col min="8" max="8" width="20.00390625" style="0" customWidth="1"/>
  </cols>
  <sheetData>
    <row r="1" spans="7:8" ht="15.75" customHeight="1">
      <c r="G1" s="112" t="s">
        <v>672</v>
      </c>
      <c r="H1" s="116"/>
    </row>
    <row r="2" spans="7:8" ht="12.75" customHeight="1">
      <c r="G2" s="116" t="s">
        <v>789</v>
      </c>
      <c r="H2" s="112"/>
    </row>
    <row r="3" spans="7:8" ht="12.75">
      <c r="G3" s="116" t="s">
        <v>790</v>
      </c>
      <c r="H3" s="116"/>
    </row>
    <row r="9" spans="2:8" ht="18">
      <c r="B9" s="632" t="s">
        <v>300</v>
      </c>
      <c r="C9" s="632"/>
      <c r="D9" s="632"/>
      <c r="E9" s="632"/>
      <c r="F9" s="632"/>
      <c r="G9" s="632"/>
      <c r="H9" s="632"/>
    </row>
    <row r="12" ht="12.75">
      <c r="G12" t="s">
        <v>110</v>
      </c>
    </row>
    <row r="13" spans="2:7" ht="12.75">
      <c r="B13" s="82" t="s">
        <v>127</v>
      </c>
      <c r="C13" s="113" t="s">
        <v>301</v>
      </c>
      <c r="D13" s="114"/>
      <c r="E13" s="114"/>
      <c r="F13" s="115"/>
      <c r="G13" s="82" t="s">
        <v>302</v>
      </c>
    </row>
    <row r="14" spans="2:7" ht="12.75">
      <c r="B14" s="633" t="s">
        <v>304</v>
      </c>
      <c r="C14" s="634"/>
      <c r="D14" s="634"/>
      <c r="E14" s="634"/>
      <c r="F14" s="634"/>
      <c r="G14" s="635"/>
    </row>
    <row r="15" spans="2:7" ht="12.75">
      <c r="B15" s="270">
        <v>1</v>
      </c>
      <c r="C15" s="274" t="s">
        <v>646</v>
      </c>
      <c r="D15" s="275"/>
      <c r="E15" s="275"/>
      <c r="F15" s="276"/>
      <c r="G15" s="283">
        <v>7528</v>
      </c>
    </row>
    <row r="16" spans="2:7" ht="12.75">
      <c r="B16" s="270">
        <v>2</v>
      </c>
      <c r="C16" s="638" t="s">
        <v>647</v>
      </c>
      <c r="D16" s="639"/>
      <c r="E16" s="639"/>
      <c r="F16" s="640"/>
      <c r="G16" s="283">
        <v>7355</v>
      </c>
    </row>
    <row r="17" spans="2:7" ht="12.75">
      <c r="B17" s="270">
        <v>3</v>
      </c>
      <c r="C17" s="274" t="s">
        <v>648</v>
      </c>
      <c r="D17" s="275"/>
      <c r="E17" s="275"/>
      <c r="F17" s="276"/>
      <c r="G17" s="283">
        <v>5652</v>
      </c>
    </row>
    <row r="18" spans="2:7" ht="12.75">
      <c r="B18" s="270">
        <v>4</v>
      </c>
      <c r="C18" s="638" t="s">
        <v>649</v>
      </c>
      <c r="D18" s="639"/>
      <c r="E18" s="639"/>
      <c r="F18" s="640"/>
      <c r="G18" s="283">
        <v>7429</v>
      </c>
    </row>
    <row r="19" spans="2:7" ht="12.75">
      <c r="B19" s="270">
        <v>5</v>
      </c>
      <c r="C19" s="638" t="s">
        <v>650</v>
      </c>
      <c r="D19" s="639"/>
      <c r="E19" s="639"/>
      <c r="F19" s="640"/>
      <c r="G19" s="283">
        <v>8343</v>
      </c>
    </row>
    <row r="20" spans="2:7" ht="12.75">
      <c r="B20" s="270">
        <v>6</v>
      </c>
      <c r="C20" s="638" t="s">
        <v>651</v>
      </c>
      <c r="D20" s="639"/>
      <c r="E20" s="639"/>
      <c r="F20" s="640"/>
      <c r="G20" s="283">
        <v>17031</v>
      </c>
    </row>
    <row r="21" spans="2:7" ht="12.75">
      <c r="B21" s="270">
        <v>7</v>
      </c>
      <c r="C21" s="274" t="s">
        <v>652</v>
      </c>
      <c r="D21" s="275"/>
      <c r="E21" s="275"/>
      <c r="F21" s="276"/>
      <c r="G21" s="283">
        <v>9577</v>
      </c>
    </row>
    <row r="22" spans="2:7" ht="12.75">
      <c r="B22" s="270">
        <v>8</v>
      </c>
      <c r="C22" s="274" t="s">
        <v>653</v>
      </c>
      <c r="D22" s="275"/>
      <c r="E22" s="275"/>
      <c r="F22" s="276"/>
      <c r="G22" s="283">
        <v>7158</v>
      </c>
    </row>
    <row r="23" spans="2:7" ht="12.75">
      <c r="B23" s="270">
        <v>9</v>
      </c>
      <c r="C23" s="274" t="s">
        <v>654</v>
      </c>
      <c r="D23" s="275"/>
      <c r="E23" s="275"/>
      <c r="F23" s="276"/>
      <c r="G23" s="283">
        <v>7207</v>
      </c>
    </row>
    <row r="24" spans="2:7" ht="12.75">
      <c r="B24" s="270">
        <v>10</v>
      </c>
      <c r="C24" s="638" t="s">
        <v>655</v>
      </c>
      <c r="D24" s="639"/>
      <c r="E24" s="639"/>
      <c r="F24" s="640"/>
      <c r="G24" s="284">
        <v>17303</v>
      </c>
    </row>
    <row r="25" spans="2:7" ht="12.75">
      <c r="B25" s="270">
        <v>11</v>
      </c>
      <c r="C25" s="274" t="s">
        <v>656</v>
      </c>
      <c r="D25" s="275"/>
      <c r="E25" s="275"/>
      <c r="F25" s="276"/>
      <c r="G25" s="283">
        <v>5356</v>
      </c>
    </row>
    <row r="26" spans="2:7" ht="12.75">
      <c r="B26" s="270">
        <v>12</v>
      </c>
      <c r="C26" s="274" t="s">
        <v>657</v>
      </c>
      <c r="D26" s="275"/>
      <c r="E26" s="275"/>
      <c r="F26" s="276"/>
      <c r="G26" s="283">
        <v>14538</v>
      </c>
    </row>
    <row r="27" spans="2:7" ht="12.75">
      <c r="B27" s="270">
        <v>13</v>
      </c>
      <c r="C27" s="274" t="s">
        <v>658</v>
      </c>
      <c r="D27" s="275"/>
      <c r="E27" s="275"/>
      <c r="F27" s="276"/>
      <c r="G27" s="283">
        <v>8195</v>
      </c>
    </row>
    <row r="28" spans="2:7" ht="12.75">
      <c r="B28" s="270">
        <v>14</v>
      </c>
      <c r="C28" s="274" t="s">
        <v>659</v>
      </c>
      <c r="D28" s="275"/>
      <c r="E28" s="275"/>
      <c r="F28" s="276"/>
      <c r="G28" s="283">
        <v>7750</v>
      </c>
    </row>
    <row r="29" spans="2:7" ht="12.75">
      <c r="B29" s="271">
        <v>15</v>
      </c>
      <c r="C29" s="277" t="s">
        <v>660</v>
      </c>
      <c r="D29" s="278"/>
      <c r="E29" s="278"/>
      <c r="F29" s="279"/>
      <c r="G29" s="283">
        <v>8269</v>
      </c>
    </row>
    <row r="30" spans="2:7" ht="12.75">
      <c r="B30" s="271">
        <v>16</v>
      </c>
      <c r="C30" s="274" t="s">
        <v>661</v>
      </c>
      <c r="D30" s="275"/>
      <c r="E30" s="275"/>
      <c r="F30" s="276"/>
      <c r="G30" s="283">
        <v>15476</v>
      </c>
    </row>
    <row r="31" spans="2:7" ht="12.75">
      <c r="B31" s="271">
        <v>17</v>
      </c>
      <c r="C31" s="277" t="s">
        <v>662</v>
      </c>
      <c r="D31" s="278"/>
      <c r="E31" s="278"/>
      <c r="F31" s="279"/>
      <c r="G31" s="283">
        <v>8318</v>
      </c>
    </row>
    <row r="32" spans="2:7" ht="12.75">
      <c r="B32" s="271">
        <v>18</v>
      </c>
      <c r="C32" s="638" t="s">
        <v>663</v>
      </c>
      <c r="D32" s="639"/>
      <c r="E32" s="639"/>
      <c r="F32" s="640"/>
      <c r="G32" s="283">
        <v>13526</v>
      </c>
    </row>
    <row r="33" spans="2:7" ht="12.75">
      <c r="B33" s="271">
        <v>19</v>
      </c>
      <c r="C33" s="638" t="s">
        <v>664</v>
      </c>
      <c r="D33" s="639"/>
      <c r="E33" s="639"/>
      <c r="F33" s="640"/>
      <c r="G33" s="283">
        <v>7183</v>
      </c>
    </row>
    <row r="34" spans="2:7" ht="12.75">
      <c r="B34" s="271">
        <v>20</v>
      </c>
      <c r="C34" s="638" t="s">
        <v>665</v>
      </c>
      <c r="D34" s="639"/>
      <c r="E34" s="639"/>
      <c r="F34" s="640"/>
      <c r="G34" s="283">
        <v>7578</v>
      </c>
    </row>
    <row r="35" spans="2:7" ht="12.75">
      <c r="B35" s="271">
        <v>21</v>
      </c>
      <c r="C35" s="277" t="s">
        <v>666</v>
      </c>
      <c r="D35" s="278"/>
      <c r="E35" s="278"/>
      <c r="F35" s="279"/>
      <c r="G35" s="283">
        <v>10120</v>
      </c>
    </row>
    <row r="36" spans="2:7" ht="12.75">
      <c r="B36" s="271">
        <v>22</v>
      </c>
      <c r="C36" s="274" t="s">
        <v>667</v>
      </c>
      <c r="D36" s="275"/>
      <c r="E36" s="275"/>
      <c r="F36" s="276"/>
      <c r="G36" s="283">
        <v>7158</v>
      </c>
    </row>
    <row r="37" spans="2:7" ht="12.75">
      <c r="B37" s="271">
        <v>23</v>
      </c>
      <c r="C37" s="280" t="s">
        <v>668</v>
      </c>
      <c r="D37" s="281"/>
      <c r="E37" s="281"/>
      <c r="F37" s="282"/>
      <c r="G37" s="283">
        <v>24683</v>
      </c>
    </row>
    <row r="38" spans="2:7" ht="12.75" customHeight="1">
      <c r="B38" s="271">
        <v>24</v>
      </c>
      <c r="C38" s="275" t="s">
        <v>669</v>
      </c>
      <c r="D38" s="275"/>
      <c r="E38" s="275"/>
      <c r="F38" s="275"/>
      <c r="G38" s="283">
        <v>11033</v>
      </c>
    </row>
    <row r="39" spans="2:7" ht="12.75">
      <c r="B39" s="633" t="s">
        <v>305</v>
      </c>
      <c r="C39" s="636"/>
      <c r="D39" s="636"/>
      <c r="E39" s="636"/>
      <c r="F39" s="636"/>
      <c r="G39" s="637"/>
    </row>
    <row r="40" spans="2:7" ht="13.5" customHeight="1">
      <c r="B40" s="111"/>
      <c r="G40" s="111"/>
    </row>
    <row r="41" spans="2:7" ht="12.75">
      <c r="B41" s="111"/>
      <c r="G41" s="111"/>
    </row>
    <row r="42" spans="2:7" ht="12.75">
      <c r="B42" s="111"/>
      <c r="G42" s="111"/>
    </row>
    <row r="43" spans="2:7" ht="12.75">
      <c r="B43" s="111"/>
      <c r="G43" s="285"/>
    </row>
    <row r="44" spans="2:7" ht="12.75">
      <c r="B44" s="629" t="s">
        <v>179</v>
      </c>
      <c r="C44" s="630"/>
      <c r="D44" s="630"/>
      <c r="E44" s="630"/>
      <c r="F44" s="631"/>
      <c r="G44" s="286">
        <v>243766</v>
      </c>
    </row>
    <row r="46" ht="12.75">
      <c r="G46" t="s">
        <v>784</v>
      </c>
    </row>
    <row r="48" ht="12.75">
      <c r="G48" t="s">
        <v>783</v>
      </c>
    </row>
  </sheetData>
  <sheetProtection/>
  <mergeCells count="12">
    <mergeCell ref="C33:F33"/>
    <mergeCell ref="C34:F34"/>
    <mergeCell ref="B44:F44"/>
    <mergeCell ref="B9:H9"/>
    <mergeCell ref="B14:G14"/>
    <mergeCell ref="B39:G39"/>
    <mergeCell ref="C16:F16"/>
    <mergeCell ref="C18:F18"/>
    <mergeCell ref="C19:F19"/>
    <mergeCell ref="C20:F20"/>
    <mergeCell ref="C24:F24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3.75390625" style="0" customWidth="1"/>
    <col min="2" max="2" width="5.375" style="0" customWidth="1"/>
    <col min="3" max="3" width="6.625" style="0" customWidth="1"/>
    <col min="4" max="4" width="6.125" style="0" customWidth="1"/>
    <col min="5" max="5" width="47.375" style="0" customWidth="1"/>
    <col min="6" max="6" width="11.125" style="0" customWidth="1"/>
    <col min="7" max="8" width="10.75390625" style="0" customWidth="1"/>
  </cols>
  <sheetData>
    <row r="1" spans="1:6" ht="60" customHeight="1">
      <c r="A1" s="579" t="s">
        <v>303</v>
      </c>
      <c r="B1" s="579"/>
      <c r="C1" s="579"/>
      <c r="D1" s="579"/>
      <c r="E1" s="579"/>
      <c r="F1" s="579"/>
    </row>
    <row r="2" spans="5:8" ht="12" customHeight="1">
      <c r="E2" s="1"/>
      <c r="H2" s="88" t="s">
        <v>110</v>
      </c>
    </row>
    <row r="3" spans="1:8" ht="18.75" customHeight="1">
      <c r="A3" s="647" t="s">
        <v>127</v>
      </c>
      <c r="B3" s="647" t="s">
        <v>66</v>
      </c>
      <c r="C3" s="647" t="s">
        <v>67</v>
      </c>
      <c r="D3" s="647" t="s">
        <v>180</v>
      </c>
      <c r="E3" s="647" t="s">
        <v>308</v>
      </c>
      <c r="F3" s="644" t="s">
        <v>289</v>
      </c>
      <c r="G3" s="645"/>
      <c r="H3" s="646"/>
    </row>
    <row r="4" spans="1:8" ht="24" customHeight="1">
      <c r="A4" s="648"/>
      <c r="B4" s="648"/>
      <c r="C4" s="648"/>
      <c r="D4" s="648"/>
      <c r="E4" s="572"/>
      <c r="F4" s="15" t="s">
        <v>290</v>
      </c>
      <c r="G4" s="15" t="s">
        <v>291</v>
      </c>
      <c r="H4" s="14" t="s">
        <v>292</v>
      </c>
    </row>
    <row r="5" spans="1:8" s="62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8" ht="21" customHeight="1">
      <c r="A6" s="649" t="s">
        <v>288</v>
      </c>
      <c r="B6" s="650"/>
      <c r="C6" s="650"/>
      <c r="D6" s="650"/>
      <c r="E6" s="650"/>
      <c r="F6" s="650"/>
      <c r="G6" s="650"/>
      <c r="H6" s="651"/>
    </row>
    <row r="7" spans="1:8" ht="28.5" customHeight="1">
      <c r="A7" s="31">
        <v>1</v>
      </c>
      <c r="B7" s="31">
        <v>400</v>
      </c>
      <c r="C7" s="31">
        <v>40002</v>
      </c>
      <c r="D7" s="31">
        <v>2650</v>
      </c>
      <c r="E7" s="249" t="s">
        <v>624</v>
      </c>
      <c r="F7" s="250">
        <v>103600</v>
      </c>
      <c r="G7" s="250"/>
      <c r="H7" s="250"/>
    </row>
    <row r="8" spans="1:8" ht="27" customHeight="1">
      <c r="A8" s="31">
        <v>2</v>
      </c>
      <c r="B8" s="31">
        <v>900</v>
      </c>
      <c r="C8" s="31">
        <v>90001</v>
      </c>
      <c r="D8" s="31">
        <v>2650</v>
      </c>
      <c r="E8" s="249" t="s">
        <v>625</v>
      </c>
      <c r="F8" s="250">
        <v>271150</v>
      </c>
      <c r="G8" s="250"/>
      <c r="H8" s="250"/>
    </row>
    <row r="9" spans="1:8" ht="19.5" customHeight="1">
      <c r="A9" s="31">
        <v>3</v>
      </c>
      <c r="B9" s="31">
        <v>921</v>
      </c>
      <c r="C9" s="31">
        <v>92109</v>
      </c>
      <c r="D9" s="31">
        <v>2480</v>
      </c>
      <c r="E9" s="31" t="s">
        <v>626</v>
      </c>
      <c r="F9" s="250"/>
      <c r="G9" s="250">
        <v>291000</v>
      </c>
      <c r="H9" s="250"/>
    </row>
    <row r="10" spans="1:8" ht="19.5" customHeight="1">
      <c r="A10" s="31">
        <v>4</v>
      </c>
      <c r="B10" s="31">
        <v>921</v>
      </c>
      <c r="C10" s="31">
        <v>92116</v>
      </c>
      <c r="D10" s="31">
        <v>2480</v>
      </c>
      <c r="E10" s="31" t="s">
        <v>627</v>
      </c>
      <c r="F10" s="250"/>
      <c r="G10" s="250">
        <v>197000</v>
      </c>
      <c r="H10" s="250"/>
    </row>
    <row r="11" spans="1:8" ht="12" customHeight="1">
      <c r="A11" s="652" t="s">
        <v>297</v>
      </c>
      <c r="B11" s="653"/>
      <c r="C11" s="653"/>
      <c r="D11" s="653"/>
      <c r="E11" s="653"/>
      <c r="F11" s="653"/>
      <c r="G11" s="653"/>
      <c r="H11" s="654"/>
    </row>
    <row r="12" spans="1:8" ht="26.25" customHeight="1">
      <c r="A12" s="251">
        <v>5</v>
      </c>
      <c r="B12" s="251">
        <v>801</v>
      </c>
      <c r="C12" s="251">
        <v>80104</v>
      </c>
      <c r="D12" s="252">
        <v>2540</v>
      </c>
      <c r="E12" s="254" t="s">
        <v>628</v>
      </c>
      <c r="F12" s="255"/>
      <c r="G12" s="255">
        <v>43500</v>
      </c>
      <c r="H12" s="256"/>
    </row>
    <row r="13" spans="1:8" ht="38.25" customHeight="1">
      <c r="A13" s="253">
        <v>6</v>
      </c>
      <c r="B13" s="253">
        <v>851</v>
      </c>
      <c r="C13" s="253">
        <v>85154</v>
      </c>
      <c r="D13" s="252">
        <v>2830</v>
      </c>
      <c r="E13" s="254" t="s">
        <v>629</v>
      </c>
      <c r="F13" s="257"/>
      <c r="G13" s="257"/>
      <c r="H13" s="256">
        <v>8500</v>
      </c>
    </row>
    <row r="14" spans="1:8" ht="24.75" customHeight="1">
      <c r="A14" s="253">
        <v>7</v>
      </c>
      <c r="B14" s="253">
        <v>851</v>
      </c>
      <c r="C14" s="253">
        <v>85154</v>
      </c>
      <c r="D14" s="252">
        <v>2830</v>
      </c>
      <c r="E14" s="254" t="s">
        <v>630</v>
      </c>
      <c r="F14" s="257"/>
      <c r="G14" s="257"/>
      <c r="H14" s="256">
        <v>8500</v>
      </c>
    </row>
    <row r="15" spans="1:8" ht="50.25" customHeight="1">
      <c r="A15" s="253">
        <v>8</v>
      </c>
      <c r="B15" s="253">
        <v>921</v>
      </c>
      <c r="C15" s="253">
        <v>92195</v>
      </c>
      <c r="D15" s="252">
        <v>2830</v>
      </c>
      <c r="E15" s="254" t="s">
        <v>631</v>
      </c>
      <c r="F15" s="257"/>
      <c r="G15" s="257"/>
      <c r="H15" s="256">
        <v>6100</v>
      </c>
    </row>
    <row r="16" spans="1:8" ht="39.75" customHeight="1">
      <c r="A16" s="253">
        <v>9</v>
      </c>
      <c r="B16" s="253">
        <v>921</v>
      </c>
      <c r="C16" s="253">
        <v>92195</v>
      </c>
      <c r="D16" s="252">
        <v>2830</v>
      </c>
      <c r="E16" s="254" t="s">
        <v>632</v>
      </c>
      <c r="F16" s="257"/>
      <c r="G16" s="257"/>
      <c r="H16" s="256">
        <v>1600</v>
      </c>
    </row>
    <row r="17" spans="1:8" ht="27" customHeight="1">
      <c r="A17" s="253">
        <v>10</v>
      </c>
      <c r="B17" s="253">
        <v>921</v>
      </c>
      <c r="C17" s="253">
        <v>92195</v>
      </c>
      <c r="D17" s="252">
        <v>2830</v>
      </c>
      <c r="E17" s="254" t="s">
        <v>633</v>
      </c>
      <c r="F17" s="257"/>
      <c r="G17" s="257"/>
      <c r="H17" s="256">
        <v>1600</v>
      </c>
    </row>
    <row r="18" spans="1:8" ht="36.75" customHeight="1">
      <c r="A18" s="253">
        <v>11</v>
      </c>
      <c r="B18" s="253">
        <v>926</v>
      </c>
      <c r="C18" s="253">
        <v>92695</v>
      </c>
      <c r="D18" s="252">
        <v>2830</v>
      </c>
      <c r="E18" s="254" t="s">
        <v>634</v>
      </c>
      <c r="F18" s="257"/>
      <c r="G18" s="257"/>
      <c r="H18" s="256">
        <v>35000</v>
      </c>
    </row>
    <row r="19" spans="1:8" ht="24.75" customHeight="1">
      <c r="A19" s="253">
        <v>12</v>
      </c>
      <c r="B19" s="253">
        <v>926</v>
      </c>
      <c r="C19" s="253">
        <v>92695</v>
      </c>
      <c r="D19" s="252">
        <v>2830</v>
      </c>
      <c r="E19" s="254" t="s">
        <v>635</v>
      </c>
      <c r="F19" s="257"/>
      <c r="G19" s="257"/>
      <c r="H19" s="256">
        <v>4900</v>
      </c>
    </row>
    <row r="20" spans="1:8" ht="25.5" customHeight="1">
      <c r="A20" s="253">
        <v>13</v>
      </c>
      <c r="B20" s="253">
        <v>926</v>
      </c>
      <c r="C20" s="253">
        <v>92695</v>
      </c>
      <c r="D20" s="252">
        <v>2830</v>
      </c>
      <c r="E20" s="254" t="s">
        <v>636</v>
      </c>
      <c r="F20" s="257"/>
      <c r="G20" s="257"/>
      <c r="H20" s="256">
        <v>10800</v>
      </c>
    </row>
    <row r="21" spans="1:8" ht="64.5" customHeight="1">
      <c r="A21" s="253">
        <v>14</v>
      </c>
      <c r="B21" s="253">
        <v>926</v>
      </c>
      <c r="C21" s="253">
        <v>92695</v>
      </c>
      <c r="D21" s="252">
        <v>2830</v>
      </c>
      <c r="E21" s="254" t="s">
        <v>637</v>
      </c>
      <c r="F21" s="257"/>
      <c r="G21" s="257"/>
      <c r="H21" s="256">
        <v>6800</v>
      </c>
    </row>
    <row r="22" spans="1:8" ht="51" customHeight="1">
      <c r="A22" s="253">
        <v>15</v>
      </c>
      <c r="B22" s="253">
        <v>926</v>
      </c>
      <c r="C22" s="253">
        <v>92695</v>
      </c>
      <c r="D22" s="252">
        <v>2830</v>
      </c>
      <c r="E22" s="254" t="s">
        <v>638</v>
      </c>
      <c r="F22" s="257"/>
      <c r="G22" s="257"/>
      <c r="H22" s="256">
        <v>10000</v>
      </c>
    </row>
    <row r="23" spans="1:8" ht="19.5" customHeight="1">
      <c r="A23" s="641" t="s">
        <v>179</v>
      </c>
      <c r="B23" s="642"/>
      <c r="C23" s="642"/>
      <c r="D23" s="642"/>
      <c r="E23" s="643"/>
      <c r="F23" s="264">
        <v>374750</v>
      </c>
      <c r="G23" s="264">
        <v>531500</v>
      </c>
      <c r="H23" s="264">
        <v>93800</v>
      </c>
    </row>
    <row r="25" ht="12.75">
      <c r="F25" t="s">
        <v>784</v>
      </c>
    </row>
    <row r="26" ht="14.25">
      <c r="A26" s="65" t="s">
        <v>181</v>
      </c>
    </row>
    <row r="27" ht="12.75">
      <c r="F27" t="s">
        <v>783</v>
      </c>
    </row>
  </sheetData>
  <sheetProtection/>
  <mergeCells count="10">
    <mergeCell ref="A1:F1"/>
    <mergeCell ref="A23:E23"/>
    <mergeCell ref="F3:H3"/>
    <mergeCell ref="E3:E4"/>
    <mergeCell ref="D3:D4"/>
    <mergeCell ref="C3:C4"/>
    <mergeCell ref="B3:B4"/>
    <mergeCell ref="A3:A4"/>
    <mergeCell ref="A6:H6"/>
    <mergeCell ref="A11:H11"/>
  </mergeCells>
  <printOptions horizontalCentered="1"/>
  <pageMargins left="0.3937007874015748" right="0.3937007874015748" top="1.4566929133858268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9
do uchwały Rady Gminy nr XXXI/184/2009
z dnia 28 grudnia 2009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656" t="s">
        <v>126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11" ht="16.5">
      <c r="A2" s="656" t="s">
        <v>280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</row>
    <row r="3" spans="1:10" ht="13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67" t="s">
        <v>110</v>
      </c>
    </row>
    <row r="5" spans="1:11" ht="15" customHeight="1">
      <c r="A5" s="657" t="s">
        <v>127</v>
      </c>
      <c r="B5" s="657" t="s">
        <v>64</v>
      </c>
      <c r="C5" s="655" t="s">
        <v>211</v>
      </c>
      <c r="D5" s="658" t="s">
        <v>136</v>
      </c>
      <c r="E5" s="659"/>
      <c r="F5" s="659"/>
      <c r="G5" s="660"/>
      <c r="H5" s="655" t="s">
        <v>72</v>
      </c>
      <c r="I5" s="655"/>
      <c r="J5" s="655" t="s">
        <v>215</v>
      </c>
      <c r="K5" s="655" t="s">
        <v>281</v>
      </c>
    </row>
    <row r="6" spans="1:11" ht="15" customHeight="1">
      <c r="A6" s="657"/>
      <c r="B6" s="657"/>
      <c r="C6" s="655"/>
      <c r="D6" s="655" t="s">
        <v>71</v>
      </c>
      <c r="E6" s="658" t="s">
        <v>70</v>
      </c>
      <c r="F6" s="659"/>
      <c r="G6" s="660"/>
      <c r="H6" s="655" t="s">
        <v>71</v>
      </c>
      <c r="I6" s="655" t="s">
        <v>129</v>
      </c>
      <c r="J6" s="655"/>
      <c r="K6" s="655"/>
    </row>
    <row r="7" spans="1:11" ht="15" customHeight="1">
      <c r="A7" s="657"/>
      <c r="B7" s="657"/>
      <c r="C7" s="655"/>
      <c r="D7" s="655"/>
      <c r="E7" s="661" t="s">
        <v>214</v>
      </c>
      <c r="F7" s="658" t="s">
        <v>70</v>
      </c>
      <c r="G7" s="660"/>
      <c r="H7" s="655"/>
      <c r="I7" s="655"/>
      <c r="J7" s="655"/>
      <c r="K7" s="655"/>
    </row>
    <row r="8" spans="1:11" ht="20.25" customHeight="1">
      <c r="A8" s="657"/>
      <c r="B8" s="657"/>
      <c r="C8" s="655"/>
      <c r="D8" s="655"/>
      <c r="E8" s="662"/>
      <c r="F8" s="15" t="s">
        <v>213</v>
      </c>
      <c r="G8" s="15" t="s">
        <v>212</v>
      </c>
      <c r="H8" s="655"/>
      <c r="I8" s="655"/>
      <c r="J8" s="655"/>
      <c r="K8" s="655"/>
    </row>
    <row r="9" spans="1:11" ht="14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21.75" customHeight="1">
      <c r="A10" s="25" t="s">
        <v>74</v>
      </c>
      <c r="B10" s="18" t="s">
        <v>75</v>
      </c>
      <c r="C10" s="258">
        <v>-43382</v>
      </c>
      <c r="D10" s="258">
        <v>1992430</v>
      </c>
      <c r="E10" s="258">
        <v>374750</v>
      </c>
      <c r="F10" s="258">
        <v>374750</v>
      </c>
      <c r="G10" s="258"/>
      <c r="H10" s="258">
        <v>1999680</v>
      </c>
      <c r="I10" s="258"/>
      <c r="J10" s="258">
        <v>-50632</v>
      </c>
      <c r="K10" s="259" t="s">
        <v>113</v>
      </c>
    </row>
    <row r="11" spans="1:11" ht="21.75" customHeight="1">
      <c r="A11" s="26"/>
      <c r="B11" s="27" t="s">
        <v>142</v>
      </c>
      <c r="C11" s="260"/>
      <c r="D11" s="260"/>
      <c r="E11" s="260"/>
      <c r="F11" s="260"/>
      <c r="G11" s="260"/>
      <c r="H11" s="260"/>
      <c r="I11" s="260"/>
      <c r="J11" s="260"/>
      <c r="K11" s="261"/>
    </row>
    <row r="12" spans="1:11" ht="21.75" customHeight="1">
      <c r="A12" s="26"/>
      <c r="B12" s="28" t="s">
        <v>639</v>
      </c>
      <c r="C12" s="260">
        <v>-43382</v>
      </c>
      <c r="D12" s="260">
        <v>1992430</v>
      </c>
      <c r="E12" s="260">
        <v>374750</v>
      </c>
      <c r="F12" s="260">
        <v>374750</v>
      </c>
      <c r="G12" s="260"/>
      <c r="H12" s="260">
        <v>1999680</v>
      </c>
      <c r="I12" s="260"/>
      <c r="J12" s="260">
        <v>-50632</v>
      </c>
      <c r="K12" s="261" t="s">
        <v>113</v>
      </c>
    </row>
    <row r="13" spans="1:11" ht="21.75" customHeight="1">
      <c r="A13" s="26"/>
      <c r="B13" s="28" t="s">
        <v>77</v>
      </c>
      <c r="C13" s="260"/>
      <c r="D13" s="260"/>
      <c r="E13" s="260"/>
      <c r="F13" s="260"/>
      <c r="G13" s="260"/>
      <c r="H13" s="260"/>
      <c r="I13" s="260"/>
      <c r="J13" s="260"/>
      <c r="K13" s="261" t="s">
        <v>113</v>
      </c>
    </row>
    <row r="14" spans="1:11" ht="21.75" customHeight="1">
      <c r="A14" s="26"/>
      <c r="B14" s="28" t="s">
        <v>78</v>
      </c>
      <c r="C14" s="260"/>
      <c r="D14" s="260"/>
      <c r="E14" s="260"/>
      <c r="F14" s="260"/>
      <c r="G14" s="260"/>
      <c r="H14" s="260"/>
      <c r="I14" s="260"/>
      <c r="J14" s="260"/>
      <c r="K14" s="261" t="s">
        <v>113</v>
      </c>
    </row>
    <row r="15" spans="1:11" ht="21.75" customHeight="1">
      <c r="A15" s="29"/>
      <c r="B15" s="30" t="s">
        <v>65</v>
      </c>
      <c r="C15" s="262"/>
      <c r="D15" s="262"/>
      <c r="E15" s="262"/>
      <c r="F15" s="262"/>
      <c r="G15" s="262"/>
      <c r="H15" s="262"/>
      <c r="I15" s="262"/>
      <c r="J15" s="262"/>
      <c r="K15" s="263" t="s">
        <v>113</v>
      </c>
    </row>
    <row r="16" spans="1:11" ht="21.75" customHeight="1">
      <c r="A16" s="25" t="s">
        <v>80</v>
      </c>
      <c r="B16" s="18" t="s">
        <v>79</v>
      </c>
      <c r="C16" s="258"/>
      <c r="D16" s="258"/>
      <c r="E16" s="259"/>
      <c r="F16" s="259"/>
      <c r="G16" s="258"/>
      <c r="H16" s="258"/>
      <c r="I16" s="258"/>
      <c r="J16" s="258"/>
      <c r="K16" s="259" t="s">
        <v>113</v>
      </c>
    </row>
    <row r="17" spans="1:11" ht="21.75" customHeight="1">
      <c r="A17" s="26"/>
      <c r="B17" s="27" t="s">
        <v>142</v>
      </c>
      <c r="C17" s="260"/>
      <c r="D17" s="260"/>
      <c r="E17" s="261"/>
      <c r="F17" s="261"/>
      <c r="G17" s="260"/>
      <c r="H17" s="260"/>
      <c r="I17" s="260"/>
      <c r="J17" s="260"/>
      <c r="K17" s="261"/>
    </row>
    <row r="18" spans="1:11" ht="21.75" customHeight="1">
      <c r="A18" s="26"/>
      <c r="B18" s="28" t="s">
        <v>76</v>
      </c>
      <c r="C18" s="260"/>
      <c r="D18" s="260"/>
      <c r="E18" s="261"/>
      <c r="F18" s="261"/>
      <c r="G18" s="260"/>
      <c r="H18" s="260"/>
      <c r="I18" s="260"/>
      <c r="J18" s="260"/>
      <c r="K18" s="261" t="s">
        <v>113</v>
      </c>
    </row>
    <row r="19" spans="1:11" ht="21.75" customHeight="1">
      <c r="A19" s="26"/>
      <c r="B19" s="28" t="s">
        <v>77</v>
      </c>
      <c r="C19" s="260"/>
      <c r="D19" s="260"/>
      <c r="E19" s="261"/>
      <c r="F19" s="261"/>
      <c r="G19" s="260"/>
      <c r="H19" s="260"/>
      <c r="I19" s="260"/>
      <c r="J19" s="260"/>
      <c r="K19" s="261" t="s">
        <v>113</v>
      </c>
    </row>
    <row r="20" spans="1:11" ht="21.75" customHeight="1">
      <c r="A20" s="26"/>
      <c r="B20" s="28" t="s">
        <v>78</v>
      </c>
      <c r="C20" s="260"/>
      <c r="D20" s="260"/>
      <c r="E20" s="261"/>
      <c r="F20" s="261"/>
      <c r="G20" s="260"/>
      <c r="H20" s="260"/>
      <c r="I20" s="260"/>
      <c r="J20" s="260"/>
      <c r="K20" s="261" t="s">
        <v>113</v>
      </c>
    </row>
    <row r="21" spans="1:11" ht="21.75" customHeight="1">
      <c r="A21" s="29"/>
      <c r="B21" s="30" t="s">
        <v>65</v>
      </c>
      <c r="C21" s="262"/>
      <c r="D21" s="262"/>
      <c r="E21" s="263"/>
      <c r="F21" s="263"/>
      <c r="G21" s="262"/>
      <c r="H21" s="262"/>
      <c r="I21" s="262"/>
      <c r="J21" s="262"/>
      <c r="K21" s="263" t="s">
        <v>113</v>
      </c>
    </row>
    <row r="22" spans="1:11" ht="27.75" customHeight="1">
      <c r="A22" s="25" t="s">
        <v>81</v>
      </c>
      <c r="B22" s="66" t="s">
        <v>209</v>
      </c>
      <c r="C22" s="258">
        <v>22000</v>
      </c>
      <c r="D22" s="258">
        <v>23900</v>
      </c>
      <c r="E22" s="259"/>
      <c r="F22" s="259" t="s">
        <v>113</v>
      </c>
      <c r="G22" s="259" t="s">
        <v>113</v>
      </c>
      <c r="H22" s="258">
        <v>45900</v>
      </c>
      <c r="I22" s="259" t="s">
        <v>113</v>
      </c>
      <c r="J22" s="258"/>
      <c r="K22" s="258"/>
    </row>
    <row r="23" spans="1:11" ht="21.75" customHeight="1">
      <c r="A23" s="19"/>
      <c r="B23" s="27" t="s">
        <v>142</v>
      </c>
      <c r="C23" s="260"/>
      <c r="D23" s="260"/>
      <c r="E23" s="261"/>
      <c r="F23" s="261"/>
      <c r="G23" s="261"/>
      <c r="H23" s="260"/>
      <c r="I23" s="261"/>
      <c r="J23" s="260"/>
      <c r="K23" s="260"/>
    </row>
    <row r="24" spans="1:11" ht="21.75" customHeight="1">
      <c r="A24" s="19"/>
      <c r="B24" s="28" t="s">
        <v>640</v>
      </c>
      <c r="C24" s="260">
        <v>22000</v>
      </c>
      <c r="D24" s="260">
        <v>14600</v>
      </c>
      <c r="E24" s="261"/>
      <c r="F24" s="261" t="s">
        <v>113</v>
      </c>
      <c r="G24" s="261" t="s">
        <v>113</v>
      </c>
      <c r="H24" s="260">
        <v>36600</v>
      </c>
      <c r="I24" s="261" t="s">
        <v>113</v>
      </c>
      <c r="J24" s="260"/>
      <c r="K24" s="260"/>
    </row>
    <row r="25" spans="1:11" ht="21.75" customHeight="1">
      <c r="A25" s="19"/>
      <c r="B25" s="28" t="s">
        <v>641</v>
      </c>
      <c r="C25" s="260"/>
      <c r="D25" s="260">
        <v>5300</v>
      </c>
      <c r="E25" s="261"/>
      <c r="F25" s="261" t="s">
        <v>113</v>
      </c>
      <c r="G25" s="261" t="s">
        <v>113</v>
      </c>
      <c r="H25" s="260">
        <v>5300</v>
      </c>
      <c r="I25" s="261" t="s">
        <v>113</v>
      </c>
      <c r="J25" s="260"/>
      <c r="K25" s="260"/>
    </row>
    <row r="26" spans="1:11" ht="21.75" customHeight="1">
      <c r="A26" s="19"/>
      <c r="B26" s="28" t="s">
        <v>642</v>
      </c>
      <c r="C26" s="260"/>
      <c r="D26" s="260">
        <v>4000</v>
      </c>
      <c r="E26" s="261"/>
      <c r="F26" s="261" t="s">
        <v>113</v>
      </c>
      <c r="G26" s="261" t="s">
        <v>113</v>
      </c>
      <c r="H26" s="260">
        <v>4000</v>
      </c>
      <c r="I26" s="261" t="s">
        <v>113</v>
      </c>
      <c r="J26" s="260"/>
      <c r="K26" s="260"/>
    </row>
    <row r="27" spans="1:11" ht="21.75" customHeight="1">
      <c r="A27" s="20"/>
      <c r="B27" s="30" t="s">
        <v>65</v>
      </c>
      <c r="C27" s="262"/>
      <c r="D27" s="262"/>
      <c r="E27" s="263"/>
      <c r="F27" s="263" t="s">
        <v>113</v>
      </c>
      <c r="G27" s="263" t="s">
        <v>113</v>
      </c>
      <c r="H27" s="262"/>
      <c r="I27" s="263" t="s">
        <v>113</v>
      </c>
      <c r="J27" s="262"/>
      <c r="K27" s="262"/>
    </row>
    <row r="28" spans="1:11" s="58" customFormat="1" ht="21.75" customHeight="1">
      <c r="A28" s="663" t="s">
        <v>179</v>
      </c>
      <c r="B28" s="663"/>
      <c r="C28" s="264">
        <v>-21382</v>
      </c>
      <c r="D28" s="264">
        <v>2016330</v>
      </c>
      <c r="E28" s="264">
        <v>374750</v>
      </c>
      <c r="F28" s="264">
        <v>374750</v>
      </c>
      <c r="G28" s="264"/>
      <c r="H28" s="264">
        <v>2045580</v>
      </c>
      <c r="I28" s="264"/>
      <c r="J28" s="264">
        <v>-50632</v>
      </c>
      <c r="K28" s="264"/>
    </row>
    <row r="29" ht="14.25" customHeight="1"/>
    <row r="30" spans="1:9" ht="12.75">
      <c r="A30" s="68" t="s">
        <v>210</v>
      </c>
      <c r="I30" s="445" t="s">
        <v>784</v>
      </c>
    </row>
    <row r="31" ht="12.75">
      <c r="A31" s="68" t="s">
        <v>216</v>
      </c>
    </row>
    <row r="32" spans="1:9" ht="12.75">
      <c r="A32" s="68" t="s">
        <v>217</v>
      </c>
      <c r="I32" t="s">
        <v>791</v>
      </c>
    </row>
    <row r="33" ht="12.75">
      <c r="A33" s="68" t="s">
        <v>218</v>
      </c>
    </row>
  </sheetData>
  <sheetProtection/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10
do uchwały Rady Gminy nr XXXI/184/2009
z dnia 28 grudnia 2009 roku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664" t="s">
        <v>107</v>
      </c>
      <c r="B1" s="664"/>
      <c r="C1" s="664"/>
      <c r="D1" s="6"/>
      <c r="E1" s="6"/>
      <c r="F1" s="6"/>
      <c r="G1" s="6"/>
      <c r="H1" s="6"/>
      <c r="I1" s="6"/>
      <c r="J1" s="6"/>
    </row>
    <row r="2" spans="1:7" ht="19.5" customHeight="1">
      <c r="A2" s="664" t="s">
        <v>111</v>
      </c>
      <c r="B2" s="664"/>
      <c r="C2" s="664"/>
      <c r="D2" s="6"/>
      <c r="E2" s="6"/>
      <c r="F2" s="6"/>
      <c r="G2" s="6"/>
    </row>
    <row r="4" ht="12.75">
      <c r="C4" s="9" t="s">
        <v>110</v>
      </c>
    </row>
    <row r="5" spans="1:10" ht="19.5" customHeight="1">
      <c r="A5" s="14" t="s">
        <v>127</v>
      </c>
      <c r="B5" s="14" t="s">
        <v>64</v>
      </c>
      <c r="C5" s="14" t="s">
        <v>279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74</v>
      </c>
      <c r="B6" s="32" t="s">
        <v>128</v>
      </c>
      <c r="C6" s="265">
        <v>300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80</v>
      </c>
      <c r="B7" s="32" t="s">
        <v>73</v>
      </c>
      <c r="C7" s="265">
        <v>10000</v>
      </c>
      <c r="D7" s="7"/>
      <c r="E7" s="7"/>
      <c r="F7" s="7"/>
      <c r="G7" s="7"/>
      <c r="H7" s="7"/>
      <c r="I7" s="8"/>
      <c r="J7" s="8"/>
    </row>
    <row r="8" spans="1:10" ht="19.5" customHeight="1">
      <c r="A8" s="33" t="s">
        <v>76</v>
      </c>
      <c r="B8" s="34"/>
      <c r="C8" s="266"/>
      <c r="D8" s="7"/>
      <c r="E8" s="7"/>
      <c r="F8" s="7"/>
      <c r="G8" s="7"/>
      <c r="H8" s="7"/>
      <c r="I8" s="8"/>
      <c r="J8" s="8"/>
    </row>
    <row r="9" spans="1:10" ht="19.5" customHeight="1">
      <c r="A9" s="23" t="s">
        <v>77</v>
      </c>
      <c r="B9" s="35"/>
      <c r="C9" s="267"/>
      <c r="D9" s="7"/>
      <c r="E9" s="7"/>
      <c r="F9" s="7"/>
      <c r="G9" s="7"/>
      <c r="H9" s="7"/>
      <c r="I9" s="8"/>
      <c r="J9" s="8"/>
    </row>
    <row r="10" spans="1:10" ht="19.5" customHeight="1">
      <c r="A10" s="24" t="s">
        <v>78</v>
      </c>
      <c r="B10" s="36"/>
      <c r="C10" s="268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81</v>
      </c>
      <c r="B11" s="32" t="s">
        <v>72</v>
      </c>
      <c r="C11" s="265">
        <v>10300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2" t="s">
        <v>76</v>
      </c>
      <c r="B12" s="37" t="s">
        <v>105</v>
      </c>
      <c r="C12" s="269">
        <v>300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3"/>
      <c r="B13" s="35"/>
      <c r="C13" s="267"/>
      <c r="D13" s="7"/>
      <c r="E13" s="7"/>
      <c r="F13" s="7"/>
      <c r="G13" s="7"/>
      <c r="H13" s="7"/>
      <c r="I13" s="8"/>
      <c r="J13" s="8"/>
    </row>
    <row r="14" spans="1:10" ht="15" customHeight="1">
      <c r="A14" s="23"/>
      <c r="B14" s="35"/>
      <c r="C14" s="267"/>
      <c r="D14" s="7"/>
      <c r="E14" s="7"/>
      <c r="F14" s="7"/>
      <c r="G14" s="7"/>
      <c r="H14" s="7"/>
      <c r="I14" s="8"/>
      <c r="J14" s="8"/>
    </row>
    <row r="15" spans="1:10" ht="19.5" customHeight="1">
      <c r="A15" s="23" t="s">
        <v>77</v>
      </c>
      <c r="B15" s="35" t="s">
        <v>108</v>
      </c>
      <c r="C15" s="267">
        <v>10000</v>
      </c>
      <c r="D15" s="7"/>
      <c r="E15" s="7"/>
      <c r="F15" s="7"/>
      <c r="G15" s="7"/>
      <c r="H15" s="7"/>
      <c r="I15" s="8"/>
      <c r="J15" s="8"/>
    </row>
    <row r="16" spans="1:10" ht="15">
      <c r="A16" s="23"/>
      <c r="B16" s="38"/>
      <c r="C16" s="267"/>
      <c r="D16" s="7"/>
      <c r="E16" s="7"/>
      <c r="F16" s="7"/>
      <c r="G16" s="7"/>
      <c r="H16" s="7"/>
      <c r="I16" s="8"/>
      <c r="J16" s="8"/>
    </row>
    <row r="17" spans="1:10" ht="15" customHeight="1">
      <c r="A17" s="24"/>
      <c r="B17" s="39"/>
      <c r="C17" s="268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106</v>
      </c>
      <c r="B18" s="32" t="s">
        <v>130</v>
      </c>
      <c r="C18" s="265">
        <v>0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 t="s">
        <v>792</v>
      </c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 t="s">
        <v>793</v>
      </c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Rady Gminy nr XXXI/184/2009
z dnia 28 grudnia 2009 roku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.375" style="0" customWidth="1"/>
    <col min="2" max="2" width="26.75390625" style="0" customWidth="1"/>
    <col min="3" max="3" width="9.625" style="0" customWidth="1"/>
    <col min="4" max="5" width="8.75390625" style="0" customWidth="1"/>
    <col min="6" max="6" width="8.375" style="0" customWidth="1"/>
    <col min="7" max="7" width="8.625" style="0" customWidth="1"/>
    <col min="8" max="8" width="8.375" style="0" customWidth="1"/>
    <col min="9" max="9" width="9.00390625" style="0" customWidth="1"/>
    <col min="10" max="10" width="8.875" style="0" customWidth="1"/>
    <col min="12" max="12" width="8.625" style="0" customWidth="1"/>
  </cols>
  <sheetData>
    <row r="1" spans="1:3" ht="18">
      <c r="A1" s="664" t="s">
        <v>59</v>
      </c>
      <c r="B1" s="664"/>
      <c r="C1" s="664"/>
    </row>
    <row r="2" spans="1:3" ht="18">
      <c r="A2" s="6"/>
      <c r="B2" s="6"/>
      <c r="C2" s="6"/>
    </row>
    <row r="3" spans="2:3" ht="13.5" thickBot="1">
      <c r="B3" s="1"/>
      <c r="C3" s="9" t="s">
        <v>110</v>
      </c>
    </row>
    <row r="4" spans="1:13" ht="15.75" customHeight="1" thickBot="1">
      <c r="A4" s="385"/>
      <c r="B4" s="386"/>
      <c r="C4" s="674" t="s">
        <v>63</v>
      </c>
      <c r="D4" s="671" t="s">
        <v>219</v>
      </c>
      <c r="E4" s="672"/>
      <c r="F4" s="672"/>
      <c r="G4" s="672"/>
      <c r="H4" s="672"/>
      <c r="I4" s="672"/>
      <c r="J4" s="672"/>
      <c r="K4" s="672"/>
      <c r="L4" s="672"/>
      <c r="M4" s="673"/>
    </row>
    <row r="5" spans="1:13" ht="15.75" customHeight="1">
      <c r="A5" s="387"/>
      <c r="B5" s="388" t="s">
        <v>220</v>
      </c>
      <c r="C5" s="675"/>
      <c r="D5" s="665">
        <v>2011</v>
      </c>
      <c r="E5" s="665">
        <v>2012</v>
      </c>
      <c r="F5" s="665">
        <v>2013</v>
      </c>
      <c r="G5" s="665">
        <v>2014</v>
      </c>
      <c r="H5" s="665">
        <v>2015</v>
      </c>
      <c r="I5" s="665">
        <v>2016</v>
      </c>
      <c r="J5" s="668">
        <v>2017</v>
      </c>
      <c r="K5" s="668">
        <v>2018</v>
      </c>
      <c r="L5" s="668">
        <v>2019</v>
      </c>
      <c r="M5" s="668">
        <v>2020</v>
      </c>
    </row>
    <row r="6" spans="1:13" ht="15.75" customHeight="1">
      <c r="A6" s="388" t="s">
        <v>191</v>
      </c>
      <c r="B6" s="388" t="s">
        <v>221</v>
      </c>
      <c r="C6" s="675"/>
      <c r="D6" s="666"/>
      <c r="E6" s="666"/>
      <c r="F6" s="666"/>
      <c r="G6" s="666"/>
      <c r="H6" s="666"/>
      <c r="I6" s="666"/>
      <c r="J6" s="669"/>
      <c r="K6" s="669"/>
      <c r="L6" s="669"/>
      <c r="M6" s="669"/>
    </row>
    <row r="7" spans="1:13" ht="15.75" customHeight="1">
      <c r="A7" s="387"/>
      <c r="B7" s="389"/>
      <c r="C7" s="675"/>
      <c r="D7" s="666"/>
      <c r="E7" s="666"/>
      <c r="F7" s="666"/>
      <c r="G7" s="666"/>
      <c r="H7" s="666"/>
      <c r="I7" s="666"/>
      <c r="J7" s="669"/>
      <c r="K7" s="669"/>
      <c r="L7" s="669"/>
      <c r="M7" s="669"/>
    </row>
    <row r="8" spans="1:13" ht="15.75" customHeight="1" thickBot="1">
      <c r="A8" s="387"/>
      <c r="B8" s="389"/>
      <c r="C8" s="676"/>
      <c r="D8" s="667"/>
      <c r="E8" s="667"/>
      <c r="F8" s="667"/>
      <c r="G8" s="667"/>
      <c r="H8" s="667"/>
      <c r="I8" s="677"/>
      <c r="J8" s="670"/>
      <c r="K8" s="670"/>
      <c r="L8" s="670"/>
      <c r="M8" s="670"/>
    </row>
    <row r="9" spans="1:13" ht="9" customHeight="1" thickBot="1">
      <c r="A9" s="390">
        <v>1</v>
      </c>
      <c r="B9" s="391">
        <v>2</v>
      </c>
      <c r="C9" s="391">
        <v>4</v>
      </c>
      <c r="D9" s="391">
        <v>5</v>
      </c>
      <c r="E9" s="391">
        <v>6</v>
      </c>
      <c r="F9" s="391">
        <v>7</v>
      </c>
      <c r="G9" s="391">
        <v>8</v>
      </c>
      <c r="H9" s="392">
        <v>9</v>
      </c>
      <c r="I9" s="393">
        <v>10</v>
      </c>
      <c r="J9" s="394">
        <v>11</v>
      </c>
      <c r="K9" s="394">
        <v>12</v>
      </c>
      <c r="L9" s="394">
        <v>13</v>
      </c>
      <c r="M9" s="394">
        <v>14</v>
      </c>
    </row>
    <row r="10" spans="1:13" ht="19.5" customHeight="1" thickBot="1">
      <c r="A10" s="391" t="s">
        <v>76</v>
      </c>
      <c r="B10" s="395" t="s">
        <v>222</v>
      </c>
      <c r="C10" s="396"/>
      <c r="D10" s="397"/>
      <c r="E10" s="397"/>
      <c r="F10" s="397"/>
      <c r="G10" s="397"/>
      <c r="H10" s="398"/>
      <c r="I10" s="398"/>
      <c r="J10" s="399"/>
      <c r="K10" s="399"/>
      <c r="L10" s="399"/>
      <c r="M10" s="399"/>
    </row>
    <row r="11" spans="1:13" ht="19.5" customHeight="1" thickBot="1">
      <c r="A11" s="391" t="s">
        <v>77</v>
      </c>
      <c r="B11" s="400" t="s">
        <v>85</v>
      </c>
      <c r="C11" s="396">
        <v>5173629</v>
      </c>
      <c r="D11" s="396">
        <v>5571834</v>
      </c>
      <c r="E11" s="396">
        <v>4898952</v>
      </c>
      <c r="F11" s="396">
        <v>4229214</v>
      </c>
      <c r="G11" s="396">
        <v>3559476</v>
      </c>
      <c r="H11" s="401">
        <v>2889738</v>
      </c>
      <c r="I11" s="402">
        <v>2220000</v>
      </c>
      <c r="J11" s="403">
        <v>1726000</v>
      </c>
      <c r="K11" s="403">
        <v>1232000</v>
      </c>
      <c r="L11" s="403">
        <v>738000</v>
      </c>
      <c r="M11" s="404">
        <v>244000</v>
      </c>
    </row>
    <row r="12" spans="1:13" ht="19.5" customHeight="1" thickBot="1">
      <c r="A12" s="391" t="s">
        <v>78</v>
      </c>
      <c r="B12" s="405" t="s">
        <v>86</v>
      </c>
      <c r="C12" s="396"/>
      <c r="D12" s="397"/>
      <c r="E12" s="397"/>
      <c r="F12" s="397"/>
      <c r="G12" s="397"/>
      <c r="H12" s="398"/>
      <c r="I12" s="398"/>
      <c r="J12" s="399"/>
      <c r="K12" s="399"/>
      <c r="L12" s="399"/>
      <c r="M12" s="399"/>
    </row>
    <row r="13" spans="1:13" ht="19.5" customHeight="1" thickBot="1">
      <c r="A13" s="391" t="s">
        <v>65</v>
      </c>
      <c r="B13" s="405" t="s">
        <v>223</v>
      </c>
      <c r="C13" s="396"/>
      <c r="D13" s="397"/>
      <c r="E13" s="397"/>
      <c r="F13" s="397"/>
      <c r="G13" s="397"/>
      <c r="H13" s="398"/>
      <c r="I13" s="398"/>
      <c r="J13" s="399"/>
      <c r="K13" s="399"/>
      <c r="L13" s="399"/>
      <c r="M13" s="406"/>
    </row>
    <row r="14" spans="1:13" ht="19.5" customHeight="1" thickBot="1">
      <c r="A14" s="391" t="s">
        <v>84</v>
      </c>
      <c r="B14" s="405" t="s">
        <v>224</v>
      </c>
      <c r="C14" s="396"/>
      <c r="D14" s="397"/>
      <c r="E14" s="397"/>
      <c r="F14" s="397"/>
      <c r="G14" s="397"/>
      <c r="H14" s="398"/>
      <c r="I14" s="407"/>
      <c r="J14" s="399"/>
      <c r="K14" s="399"/>
      <c r="L14" s="399"/>
      <c r="M14" s="399"/>
    </row>
    <row r="15" spans="1:13" ht="19.5" customHeight="1" thickBot="1">
      <c r="A15" s="408"/>
      <c r="B15" s="409" t="s">
        <v>225</v>
      </c>
      <c r="C15" s="410"/>
      <c r="D15" s="411"/>
      <c r="E15" s="411"/>
      <c r="F15" s="411"/>
      <c r="G15" s="411"/>
      <c r="H15" s="407"/>
      <c r="I15" s="398"/>
      <c r="J15" s="399"/>
      <c r="K15" s="399"/>
      <c r="L15" s="399"/>
      <c r="M15" s="406"/>
    </row>
    <row r="16" spans="1:13" ht="19.5" customHeight="1" thickBot="1">
      <c r="A16" s="391"/>
      <c r="B16" s="405" t="s">
        <v>226</v>
      </c>
      <c r="C16" s="396"/>
      <c r="D16" s="397"/>
      <c r="E16" s="397"/>
      <c r="F16" s="397"/>
      <c r="G16" s="397"/>
      <c r="H16" s="398"/>
      <c r="I16" s="407"/>
      <c r="J16" s="399"/>
      <c r="K16" s="399"/>
      <c r="L16" s="399"/>
      <c r="M16" s="399"/>
    </row>
    <row r="17" spans="1:13" ht="19.5" customHeight="1" thickBot="1">
      <c r="A17" s="391"/>
      <c r="B17" s="412" t="s">
        <v>227</v>
      </c>
      <c r="C17" s="396"/>
      <c r="D17" s="397"/>
      <c r="E17" s="397"/>
      <c r="F17" s="397"/>
      <c r="G17" s="397"/>
      <c r="H17" s="398"/>
      <c r="I17" s="398"/>
      <c r="J17" s="399"/>
      <c r="K17" s="399"/>
      <c r="L17" s="399"/>
      <c r="M17" s="406"/>
    </row>
    <row r="18" spans="1:13" ht="19.5" customHeight="1" thickBot="1">
      <c r="A18" s="391"/>
      <c r="B18" s="412" t="s">
        <v>228</v>
      </c>
      <c r="C18" s="396"/>
      <c r="D18" s="397"/>
      <c r="E18" s="397"/>
      <c r="F18" s="397"/>
      <c r="G18" s="397"/>
      <c r="H18" s="398"/>
      <c r="I18" s="407"/>
      <c r="J18" s="399"/>
      <c r="K18" s="399"/>
      <c r="L18" s="399"/>
      <c r="M18" s="399"/>
    </row>
    <row r="19" spans="1:13" ht="19.5" customHeight="1" thickBot="1">
      <c r="A19" s="391"/>
      <c r="B19" s="412" t="s">
        <v>229</v>
      </c>
      <c r="C19" s="396"/>
      <c r="D19" s="397"/>
      <c r="E19" s="397"/>
      <c r="F19" s="397"/>
      <c r="G19" s="397"/>
      <c r="H19" s="398"/>
      <c r="I19" s="398"/>
      <c r="J19" s="399"/>
      <c r="K19" s="399"/>
      <c r="L19" s="399"/>
      <c r="M19" s="406"/>
    </row>
    <row r="20" spans="1:13" ht="19.5" customHeight="1" thickBot="1">
      <c r="A20" s="391"/>
      <c r="B20" s="412" t="s">
        <v>230</v>
      </c>
      <c r="C20" s="396"/>
      <c r="D20" s="397"/>
      <c r="E20" s="397"/>
      <c r="F20" s="397"/>
      <c r="G20" s="397"/>
      <c r="H20" s="398"/>
      <c r="I20" s="407"/>
      <c r="J20" s="399"/>
      <c r="K20" s="399"/>
      <c r="L20" s="399"/>
      <c r="M20" s="399"/>
    </row>
    <row r="21" spans="1:13" ht="19.5" customHeight="1" thickBot="1">
      <c r="A21" s="391" t="s">
        <v>87</v>
      </c>
      <c r="B21" s="405" t="s">
        <v>170</v>
      </c>
      <c r="C21" s="396">
        <v>20548274</v>
      </c>
      <c r="D21" s="396">
        <v>20250000</v>
      </c>
      <c r="E21" s="396">
        <v>17073000</v>
      </c>
      <c r="F21" s="396">
        <v>17123000</v>
      </c>
      <c r="G21" s="396">
        <v>17347000</v>
      </c>
      <c r="H21" s="401">
        <v>17409000</v>
      </c>
      <c r="I21" s="401">
        <v>17414000</v>
      </c>
      <c r="J21" s="403">
        <v>17509000</v>
      </c>
      <c r="K21" s="403">
        <v>18034000</v>
      </c>
      <c r="L21" s="403">
        <v>18575000</v>
      </c>
      <c r="M21" s="404">
        <v>19132000</v>
      </c>
    </row>
    <row r="22" spans="1:13" ht="27.75" customHeight="1" thickBot="1">
      <c r="A22" s="391" t="s">
        <v>90</v>
      </c>
      <c r="B22" s="395" t="s">
        <v>231</v>
      </c>
      <c r="C22" s="396">
        <v>5173629</v>
      </c>
      <c r="D22" s="396">
        <v>5571834</v>
      </c>
      <c r="E22" s="396">
        <v>4898952</v>
      </c>
      <c r="F22" s="396">
        <v>4229214</v>
      </c>
      <c r="G22" s="396">
        <v>3559476</v>
      </c>
      <c r="H22" s="401">
        <v>2889738</v>
      </c>
      <c r="I22" s="402">
        <v>2220000</v>
      </c>
      <c r="J22" s="403">
        <v>1726000</v>
      </c>
      <c r="K22" s="403">
        <v>1232000</v>
      </c>
      <c r="L22" s="403">
        <v>738000</v>
      </c>
      <c r="M22" s="403">
        <v>244000</v>
      </c>
    </row>
    <row r="23" spans="1:13" ht="19.5" customHeight="1" thickBot="1">
      <c r="A23" s="391" t="s">
        <v>96</v>
      </c>
      <c r="B23" s="405" t="s">
        <v>232</v>
      </c>
      <c r="C23" s="405">
        <v>25.18</v>
      </c>
      <c r="D23" s="405">
        <v>27.52</v>
      </c>
      <c r="E23" s="405">
        <v>28.7</v>
      </c>
      <c r="F23" s="405">
        <v>24.7</v>
      </c>
      <c r="G23" s="405">
        <v>20.52</v>
      </c>
      <c r="H23" s="413">
        <v>16.6</v>
      </c>
      <c r="I23" s="414">
        <v>12.75</v>
      </c>
      <c r="J23" s="415">
        <v>9.86</v>
      </c>
      <c r="K23" s="415">
        <v>6.84</v>
      </c>
      <c r="L23" s="415">
        <v>3.98</v>
      </c>
      <c r="M23" s="416">
        <v>1.28</v>
      </c>
    </row>
    <row r="24" spans="1:3" ht="12.75">
      <c r="A24" s="1"/>
      <c r="B24" s="1"/>
      <c r="C24" s="1"/>
    </row>
    <row r="25" spans="1:10" ht="12.75">
      <c r="A25" s="1"/>
      <c r="B25" s="1"/>
      <c r="C25" s="1"/>
      <c r="J25" t="s">
        <v>784</v>
      </c>
    </row>
    <row r="26" spans="1:6" ht="12.75">
      <c r="A26" s="1"/>
      <c r="B26" s="1"/>
      <c r="C26" s="1"/>
      <c r="F26" t="s">
        <v>60</v>
      </c>
    </row>
    <row r="27" spans="1:10" ht="12.75">
      <c r="A27" s="1"/>
      <c r="B27" s="1"/>
      <c r="C27" s="1"/>
      <c r="J27" t="s">
        <v>788</v>
      </c>
    </row>
    <row r="28" spans="1:7" ht="12.75">
      <c r="A28" s="1"/>
      <c r="B28" s="1"/>
      <c r="C28" s="1"/>
      <c r="G28" t="s">
        <v>60</v>
      </c>
    </row>
    <row r="29" spans="1:3" ht="12.75">
      <c r="A29" s="1"/>
      <c r="B29" s="1"/>
      <c r="C29" s="1"/>
    </row>
    <row r="30" spans="1:3" ht="12.75">
      <c r="A30" s="1"/>
      <c r="B30" s="1"/>
      <c r="C30" s="1"/>
    </row>
  </sheetData>
  <sheetProtection/>
  <mergeCells count="13">
    <mergeCell ref="L5:L8"/>
    <mergeCell ref="M5:M8"/>
    <mergeCell ref="A1:C1"/>
    <mergeCell ref="E5:E8"/>
    <mergeCell ref="D5:D8"/>
    <mergeCell ref="D4:M4"/>
    <mergeCell ref="C4:C8"/>
    <mergeCell ref="I5:I8"/>
    <mergeCell ref="H5:H8"/>
    <mergeCell ref="G5:G8"/>
    <mergeCell ref="F5:F8"/>
    <mergeCell ref="J5:J8"/>
    <mergeCell ref="K5:K8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&amp;R&amp;9Załącznik nr 12
do uchwały Rady Gminy Nr  XXXI/184/2009
z dnia 28 grudnia 2009 roku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5:N39"/>
  <sheetViews>
    <sheetView zoomScale="75" zoomScaleNormal="75" zoomScalePageLayoutView="0" workbookViewId="0" topLeftCell="A1">
      <selection activeCell="E44" sqref="E44"/>
    </sheetView>
  </sheetViews>
  <sheetFormatPr defaultColWidth="9.00390625" defaultRowHeight="12.75"/>
  <cols>
    <col min="1" max="1" width="3.00390625" style="1" customWidth="1"/>
    <col min="2" max="2" width="32.75390625" style="1" customWidth="1"/>
    <col min="3" max="3" width="13.125" style="1" customWidth="1"/>
    <col min="4" max="4" width="11.375" style="1" customWidth="1"/>
    <col min="5" max="5" width="11.125" style="1" customWidth="1"/>
    <col min="6" max="6" width="10.875" style="1" customWidth="1"/>
    <col min="7" max="7" width="10.625" style="1" customWidth="1"/>
    <col min="8" max="8" width="11.00390625" style="1" customWidth="1"/>
    <col min="9" max="9" width="11.125" style="1" customWidth="1"/>
    <col min="10" max="10" width="11.00390625" style="1" customWidth="1"/>
    <col min="11" max="11" width="9.75390625" style="1" customWidth="1"/>
    <col min="12" max="12" width="9.875" style="1" customWidth="1"/>
    <col min="13" max="13" width="9.75390625" style="1" customWidth="1"/>
    <col min="14" max="14" width="11.125" style="1" customWidth="1"/>
    <col min="15" max="16384" width="9.125" style="1" customWidth="1"/>
  </cols>
  <sheetData>
    <row r="5" spans="1:3" ht="18">
      <c r="A5" s="354" t="s">
        <v>233</v>
      </c>
      <c r="B5" s="354"/>
      <c r="C5" s="354"/>
    </row>
    <row r="6" ht="13.5" thickBot="1">
      <c r="C6" s="9" t="s">
        <v>110</v>
      </c>
    </row>
    <row r="7" spans="1:14" ht="24.75" customHeight="1" thickBot="1">
      <c r="A7" s="681" t="s">
        <v>191</v>
      </c>
      <c r="B7" s="683" t="s">
        <v>64</v>
      </c>
      <c r="C7" s="685" t="s">
        <v>62</v>
      </c>
      <c r="D7" s="678" t="s">
        <v>234</v>
      </c>
      <c r="E7" s="679"/>
      <c r="F7" s="679"/>
      <c r="G7" s="679"/>
      <c r="H7" s="679"/>
      <c r="I7" s="679"/>
      <c r="J7" s="679"/>
      <c r="K7" s="679"/>
      <c r="L7" s="679"/>
      <c r="M7" s="679"/>
      <c r="N7" s="680"/>
    </row>
    <row r="8" spans="1:14" ht="24.75" customHeight="1" thickBot="1">
      <c r="A8" s="682"/>
      <c r="B8" s="684"/>
      <c r="C8" s="686"/>
      <c r="D8" s="417">
        <v>2011</v>
      </c>
      <c r="E8" s="355">
        <v>2012</v>
      </c>
      <c r="F8" s="355">
        <v>2013</v>
      </c>
      <c r="G8" s="355">
        <v>2014</v>
      </c>
      <c r="H8" s="355">
        <v>2015</v>
      </c>
      <c r="I8" s="355">
        <v>2016</v>
      </c>
      <c r="J8" s="356">
        <v>2017</v>
      </c>
      <c r="K8" s="357">
        <v>2018</v>
      </c>
      <c r="L8" s="357">
        <v>2019</v>
      </c>
      <c r="M8" s="358">
        <v>2020</v>
      </c>
      <c r="N8" s="357">
        <v>2021</v>
      </c>
    </row>
    <row r="9" spans="1:14" ht="7.5" customHeight="1" thickBot="1">
      <c r="A9" s="64">
        <v>1</v>
      </c>
      <c r="B9" s="359">
        <v>2</v>
      </c>
      <c r="C9" s="360">
        <v>4</v>
      </c>
      <c r="D9" s="360">
        <v>5</v>
      </c>
      <c r="E9" s="360">
        <v>6</v>
      </c>
      <c r="F9" s="360">
        <v>7</v>
      </c>
      <c r="G9" s="360">
        <v>8</v>
      </c>
      <c r="H9" s="360">
        <v>9</v>
      </c>
      <c r="I9" s="360">
        <v>10</v>
      </c>
      <c r="J9" s="361">
        <v>11</v>
      </c>
      <c r="K9" s="361">
        <v>12</v>
      </c>
      <c r="L9" s="361">
        <v>13</v>
      </c>
      <c r="M9" s="362">
        <v>14</v>
      </c>
      <c r="N9" s="363"/>
    </row>
    <row r="10" spans="1:14" ht="19.5" customHeight="1">
      <c r="A10" s="364" t="s">
        <v>74</v>
      </c>
      <c r="B10" s="365" t="s">
        <v>235</v>
      </c>
      <c r="C10" s="366" t="s">
        <v>676</v>
      </c>
      <c r="D10" s="366" t="s">
        <v>677</v>
      </c>
      <c r="E10" s="366" t="s">
        <v>678</v>
      </c>
      <c r="F10" s="366" t="s">
        <v>679</v>
      </c>
      <c r="G10" s="366" t="s">
        <v>680</v>
      </c>
      <c r="H10" s="366" t="s">
        <v>681</v>
      </c>
      <c r="I10" s="366" t="s">
        <v>682</v>
      </c>
      <c r="J10" s="367" t="s">
        <v>683</v>
      </c>
      <c r="K10" s="368" t="s">
        <v>684</v>
      </c>
      <c r="L10" s="368" t="s">
        <v>685</v>
      </c>
      <c r="M10" s="369" t="s">
        <v>686</v>
      </c>
      <c r="N10" s="368" t="s">
        <v>687</v>
      </c>
    </row>
    <row r="11" spans="1:14" ht="19.5" customHeight="1">
      <c r="A11" s="370" t="s">
        <v>236</v>
      </c>
      <c r="B11" s="371" t="s">
        <v>237</v>
      </c>
      <c r="C11" s="372" t="s">
        <v>688</v>
      </c>
      <c r="D11" s="372" t="s">
        <v>689</v>
      </c>
      <c r="E11" s="372" t="s">
        <v>690</v>
      </c>
      <c r="F11" s="372" t="s">
        <v>691</v>
      </c>
      <c r="G11" s="372" t="s">
        <v>692</v>
      </c>
      <c r="H11" s="372" t="s">
        <v>693</v>
      </c>
      <c r="I11" s="372" t="s">
        <v>693</v>
      </c>
      <c r="J11" s="373" t="s">
        <v>694</v>
      </c>
      <c r="K11" s="373" t="s">
        <v>695</v>
      </c>
      <c r="L11" s="373" t="s">
        <v>696</v>
      </c>
      <c r="M11" s="374" t="s">
        <v>697</v>
      </c>
      <c r="N11" s="373" t="s">
        <v>698</v>
      </c>
    </row>
    <row r="12" spans="1:14" ht="19.5" customHeight="1">
      <c r="A12" s="370" t="s">
        <v>76</v>
      </c>
      <c r="B12" s="371" t="s">
        <v>699</v>
      </c>
      <c r="C12" s="372" t="s">
        <v>700</v>
      </c>
      <c r="D12" s="372" t="s">
        <v>701</v>
      </c>
      <c r="E12" s="372" t="s">
        <v>702</v>
      </c>
      <c r="F12" s="372" t="s">
        <v>703</v>
      </c>
      <c r="G12" s="372" t="s">
        <v>704</v>
      </c>
      <c r="H12" s="372" t="s">
        <v>702</v>
      </c>
      <c r="I12" s="372" t="s">
        <v>702</v>
      </c>
      <c r="J12" s="373" t="s">
        <v>705</v>
      </c>
      <c r="K12" s="373" t="s">
        <v>706</v>
      </c>
      <c r="L12" s="373" t="s">
        <v>707</v>
      </c>
      <c r="M12" s="374" t="s">
        <v>708</v>
      </c>
      <c r="N12" s="373" t="s">
        <v>709</v>
      </c>
    </row>
    <row r="13" spans="1:14" ht="19.5" customHeight="1">
      <c r="A13" s="370" t="s">
        <v>77</v>
      </c>
      <c r="B13" s="371" t="s">
        <v>238</v>
      </c>
      <c r="C13" s="372" t="s">
        <v>710</v>
      </c>
      <c r="D13" s="372" t="s">
        <v>711</v>
      </c>
      <c r="E13" s="372" t="s">
        <v>712</v>
      </c>
      <c r="F13" s="372" t="s">
        <v>712</v>
      </c>
      <c r="G13" s="372" t="s">
        <v>712</v>
      </c>
      <c r="H13" s="372" t="s">
        <v>713</v>
      </c>
      <c r="I13" s="372" t="s">
        <v>713</v>
      </c>
      <c r="J13" s="373" t="s">
        <v>712</v>
      </c>
      <c r="K13" s="373" t="s">
        <v>712</v>
      </c>
      <c r="L13" s="373" t="s">
        <v>712</v>
      </c>
      <c r="M13" s="374" t="s">
        <v>712</v>
      </c>
      <c r="N13" s="373" t="s">
        <v>712</v>
      </c>
    </row>
    <row r="14" spans="1:14" ht="19.5" customHeight="1">
      <c r="A14" s="364" t="s">
        <v>78</v>
      </c>
      <c r="B14" s="371" t="s">
        <v>239</v>
      </c>
      <c r="C14" s="372" t="s">
        <v>714</v>
      </c>
      <c r="D14" s="372" t="s">
        <v>715</v>
      </c>
      <c r="E14" s="372" t="s">
        <v>716</v>
      </c>
      <c r="F14" s="375" t="s">
        <v>717</v>
      </c>
      <c r="G14" s="372" t="s">
        <v>716</v>
      </c>
      <c r="H14" s="372" t="s">
        <v>716</v>
      </c>
      <c r="I14" s="372" t="s">
        <v>716</v>
      </c>
      <c r="J14" s="373" t="s">
        <v>717</v>
      </c>
      <c r="K14" s="373" t="s">
        <v>718</v>
      </c>
      <c r="L14" s="373" t="s">
        <v>719</v>
      </c>
      <c r="M14" s="374" t="s">
        <v>720</v>
      </c>
      <c r="N14" s="373" t="s">
        <v>721</v>
      </c>
    </row>
    <row r="15" spans="1:14" ht="19.5" customHeight="1">
      <c r="A15" s="364" t="s">
        <v>240</v>
      </c>
      <c r="B15" s="371" t="s">
        <v>241</v>
      </c>
      <c r="C15" s="372" t="s">
        <v>722</v>
      </c>
      <c r="D15" s="372" t="s">
        <v>723</v>
      </c>
      <c r="E15" s="372" t="s">
        <v>724</v>
      </c>
      <c r="F15" s="372" t="s">
        <v>725</v>
      </c>
      <c r="G15" s="372" t="s">
        <v>726</v>
      </c>
      <c r="H15" s="372" t="s">
        <v>726</v>
      </c>
      <c r="I15" s="372" t="s">
        <v>727</v>
      </c>
      <c r="J15" s="373" t="s">
        <v>728</v>
      </c>
      <c r="K15" s="373" t="s">
        <v>729</v>
      </c>
      <c r="L15" s="373" t="s">
        <v>730</v>
      </c>
      <c r="M15" s="374" t="s">
        <v>731</v>
      </c>
      <c r="N15" s="373" t="s">
        <v>732</v>
      </c>
    </row>
    <row r="16" spans="1:14" ht="19.5" customHeight="1">
      <c r="A16" s="364" t="s">
        <v>242</v>
      </c>
      <c r="B16" s="371" t="s">
        <v>243</v>
      </c>
      <c r="C16" s="372" t="s">
        <v>733</v>
      </c>
      <c r="D16" s="372" t="s">
        <v>734</v>
      </c>
      <c r="E16" s="372" t="s">
        <v>735</v>
      </c>
      <c r="F16" s="372" t="s">
        <v>736</v>
      </c>
      <c r="G16" s="372" t="s">
        <v>737</v>
      </c>
      <c r="H16" s="372" t="s">
        <v>738</v>
      </c>
      <c r="I16" s="372" t="s">
        <v>738</v>
      </c>
      <c r="J16" s="373" t="s">
        <v>739</v>
      </c>
      <c r="K16" s="373" t="s">
        <v>740</v>
      </c>
      <c r="L16" s="373" t="s">
        <v>741</v>
      </c>
      <c r="M16" s="374" t="s">
        <v>742</v>
      </c>
      <c r="N16" s="373" t="s">
        <v>743</v>
      </c>
    </row>
    <row r="17" spans="1:14" ht="19.5" customHeight="1">
      <c r="A17" s="364" t="s">
        <v>80</v>
      </c>
      <c r="B17" s="376" t="s">
        <v>244</v>
      </c>
      <c r="C17" s="366" t="s">
        <v>744</v>
      </c>
      <c r="D17" s="366" t="s">
        <v>745</v>
      </c>
      <c r="E17" s="366" t="s">
        <v>746</v>
      </c>
      <c r="F17" s="366" t="s">
        <v>747</v>
      </c>
      <c r="G17" s="366" t="s">
        <v>748</v>
      </c>
      <c r="H17" s="366" t="s">
        <v>749</v>
      </c>
      <c r="I17" s="366" t="s">
        <v>750</v>
      </c>
      <c r="J17" s="367" t="s">
        <v>751</v>
      </c>
      <c r="K17" s="368" t="s">
        <v>752</v>
      </c>
      <c r="L17" s="368" t="s">
        <v>753</v>
      </c>
      <c r="M17" s="369" t="s">
        <v>754</v>
      </c>
      <c r="N17" s="368" t="s">
        <v>755</v>
      </c>
    </row>
    <row r="18" spans="1:14" ht="19.5" customHeight="1">
      <c r="A18" s="364" t="s">
        <v>81</v>
      </c>
      <c r="B18" s="376" t="s">
        <v>245</v>
      </c>
      <c r="C18" s="366" t="s">
        <v>756</v>
      </c>
      <c r="D18" s="366" t="s">
        <v>757</v>
      </c>
      <c r="E18" s="366" t="s">
        <v>758</v>
      </c>
      <c r="F18" s="366" t="s">
        <v>759</v>
      </c>
      <c r="G18" s="366" t="s">
        <v>760</v>
      </c>
      <c r="H18" s="366" t="s">
        <v>761</v>
      </c>
      <c r="I18" s="366" t="s">
        <v>762</v>
      </c>
      <c r="J18" s="367" t="s">
        <v>763</v>
      </c>
      <c r="K18" s="368" t="s">
        <v>764</v>
      </c>
      <c r="L18" s="368" t="s">
        <v>765</v>
      </c>
      <c r="M18" s="369" t="s">
        <v>766</v>
      </c>
      <c r="N18" s="368" t="s">
        <v>767</v>
      </c>
    </row>
    <row r="19" spans="1:14" ht="30" customHeight="1">
      <c r="A19" s="364" t="s">
        <v>236</v>
      </c>
      <c r="B19" s="377" t="s">
        <v>246</v>
      </c>
      <c r="C19" s="372" t="s">
        <v>768</v>
      </c>
      <c r="D19" s="372" t="s">
        <v>769</v>
      </c>
      <c r="E19" s="372" t="s">
        <v>770</v>
      </c>
      <c r="F19" s="372" t="s">
        <v>771</v>
      </c>
      <c r="G19" s="372" t="s">
        <v>772</v>
      </c>
      <c r="H19" s="372" t="s">
        <v>773</v>
      </c>
      <c r="I19" s="372" t="s">
        <v>774</v>
      </c>
      <c r="J19" s="373" t="s">
        <v>775</v>
      </c>
      <c r="K19" s="373" t="s">
        <v>776</v>
      </c>
      <c r="L19" s="373" t="s">
        <v>777</v>
      </c>
      <c r="M19" s="374" t="s">
        <v>778</v>
      </c>
      <c r="N19" s="17"/>
    </row>
    <row r="20" spans="1:14" ht="19.5" customHeight="1">
      <c r="A20" s="364" t="s">
        <v>76</v>
      </c>
      <c r="B20" s="371" t="s">
        <v>247</v>
      </c>
      <c r="C20" s="372" t="s">
        <v>779</v>
      </c>
      <c r="D20" s="372" t="s">
        <v>1</v>
      </c>
      <c r="E20" s="372" t="s">
        <v>1</v>
      </c>
      <c r="F20" s="372" t="s">
        <v>1</v>
      </c>
      <c r="G20" s="372" t="s">
        <v>1</v>
      </c>
      <c r="H20" s="372" t="s">
        <v>1</v>
      </c>
      <c r="I20" s="372" t="s">
        <v>1</v>
      </c>
      <c r="J20" s="373" t="s">
        <v>2</v>
      </c>
      <c r="K20" s="373" t="s">
        <v>2</v>
      </c>
      <c r="L20" s="373" t="s">
        <v>2</v>
      </c>
      <c r="M20" s="374" t="s">
        <v>2</v>
      </c>
      <c r="N20" s="17"/>
    </row>
    <row r="21" spans="1:14" ht="49.5" customHeight="1">
      <c r="A21" s="364" t="s">
        <v>77</v>
      </c>
      <c r="B21" s="377" t="s">
        <v>248</v>
      </c>
      <c r="C21" s="372"/>
      <c r="D21" s="372"/>
      <c r="E21" s="372"/>
      <c r="F21" s="372"/>
      <c r="G21" s="372"/>
      <c r="H21" s="372"/>
      <c r="I21" s="372"/>
      <c r="J21" s="373"/>
      <c r="K21" s="373"/>
      <c r="L21" s="373"/>
      <c r="M21" s="374"/>
      <c r="N21" s="373"/>
    </row>
    <row r="22" spans="1:14" ht="19.5" customHeight="1">
      <c r="A22" s="364" t="s">
        <v>78</v>
      </c>
      <c r="B22" s="371" t="s">
        <v>249</v>
      </c>
      <c r="C22" s="372" t="s">
        <v>3</v>
      </c>
      <c r="D22" s="372" t="s">
        <v>4</v>
      </c>
      <c r="E22" s="372" t="s">
        <v>5</v>
      </c>
      <c r="F22" s="372" t="s">
        <v>6</v>
      </c>
      <c r="G22" s="372" t="s">
        <v>7</v>
      </c>
      <c r="H22" s="372" t="s">
        <v>8</v>
      </c>
      <c r="I22" s="372" t="s">
        <v>9</v>
      </c>
      <c r="J22" s="373" t="s">
        <v>10</v>
      </c>
      <c r="K22" s="373" t="s">
        <v>11</v>
      </c>
      <c r="L22" s="373" t="s">
        <v>13</v>
      </c>
      <c r="M22" s="374" t="s">
        <v>14</v>
      </c>
      <c r="N22" s="373"/>
    </row>
    <row r="23" spans="1:14" ht="30" customHeight="1">
      <c r="A23" s="364" t="s">
        <v>240</v>
      </c>
      <c r="B23" s="377" t="s">
        <v>250</v>
      </c>
      <c r="C23" s="372" t="s">
        <v>15</v>
      </c>
      <c r="D23" s="372" t="s">
        <v>16</v>
      </c>
      <c r="E23" s="372" t="s">
        <v>17</v>
      </c>
      <c r="F23" s="372" t="s">
        <v>18</v>
      </c>
      <c r="G23" s="372" t="s">
        <v>19</v>
      </c>
      <c r="H23" s="372" t="s">
        <v>20</v>
      </c>
      <c r="I23" s="372" t="s">
        <v>21</v>
      </c>
      <c r="J23" s="373" t="s">
        <v>22</v>
      </c>
      <c r="K23" s="373" t="s">
        <v>23</v>
      </c>
      <c r="L23" s="373" t="s">
        <v>24</v>
      </c>
      <c r="M23" s="374" t="s">
        <v>778</v>
      </c>
      <c r="N23" s="373" t="s">
        <v>767</v>
      </c>
    </row>
    <row r="24" spans="1:14" ht="19.5" customHeight="1">
      <c r="A24" s="364" t="s">
        <v>76</v>
      </c>
      <c r="B24" s="371" t="s">
        <v>247</v>
      </c>
      <c r="C24" s="372"/>
      <c r="D24" s="372"/>
      <c r="E24" s="372" t="s">
        <v>25</v>
      </c>
      <c r="F24" s="372" t="s">
        <v>26</v>
      </c>
      <c r="G24" s="372" t="s">
        <v>26</v>
      </c>
      <c r="H24" s="372" t="s">
        <v>26</v>
      </c>
      <c r="I24" s="372" t="s">
        <v>26</v>
      </c>
      <c r="J24" s="373" t="s">
        <v>26</v>
      </c>
      <c r="K24" s="373" t="s">
        <v>26</v>
      </c>
      <c r="L24" s="373" t="s">
        <v>26</v>
      </c>
      <c r="M24" s="374" t="s">
        <v>26</v>
      </c>
      <c r="N24" s="373" t="s">
        <v>26</v>
      </c>
    </row>
    <row r="25" spans="1:14" ht="48.75" customHeight="1">
      <c r="A25" s="364" t="s">
        <v>77</v>
      </c>
      <c r="B25" s="377" t="s">
        <v>248</v>
      </c>
      <c r="C25" s="372"/>
      <c r="D25" s="372"/>
      <c r="E25" s="372"/>
      <c r="F25" s="372"/>
      <c r="G25" s="372"/>
      <c r="H25" s="372"/>
      <c r="I25" s="372"/>
      <c r="J25" s="373"/>
      <c r="K25" s="373"/>
      <c r="L25" s="373"/>
      <c r="M25" s="374"/>
      <c r="N25" s="373"/>
    </row>
    <row r="26" spans="1:14" ht="19.5" customHeight="1">
      <c r="A26" s="364" t="s">
        <v>78</v>
      </c>
      <c r="B26" s="371" t="s">
        <v>249</v>
      </c>
      <c r="C26" s="372" t="s">
        <v>15</v>
      </c>
      <c r="D26" s="372" t="s">
        <v>16</v>
      </c>
      <c r="E26" s="372" t="s">
        <v>27</v>
      </c>
      <c r="F26" s="372" t="s">
        <v>28</v>
      </c>
      <c r="G26" s="372" t="s">
        <v>29</v>
      </c>
      <c r="H26" s="372" t="s">
        <v>30</v>
      </c>
      <c r="I26" s="372" t="s">
        <v>31</v>
      </c>
      <c r="J26" s="373" t="s">
        <v>32</v>
      </c>
      <c r="K26" s="373" t="s">
        <v>33</v>
      </c>
      <c r="L26" s="373" t="s">
        <v>34</v>
      </c>
      <c r="M26" s="374" t="s">
        <v>35</v>
      </c>
      <c r="N26" s="373" t="s">
        <v>36</v>
      </c>
    </row>
    <row r="27" spans="1:14" ht="19.5" customHeight="1">
      <c r="A27" s="364" t="s">
        <v>242</v>
      </c>
      <c r="B27" s="371" t="s">
        <v>251</v>
      </c>
      <c r="C27" s="372" t="s">
        <v>37</v>
      </c>
      <c r="D27" s="372" t="s">
        <v>38</v>
      </c>
      <c r="E27" s="372" t="s">
        <v>39</v>
      </c>
      <c r="F27" s="372" t="s">
        <v>40</v>
      </c>
      <c r="G27" s="372"/>
      <c r="H27" s="372"/>
      <c r="I27" s="372"/>
      <c r="J27" s="373"/>
      <c r="K27" s="373"/>
      <c r="L27" s="373"/>
      <c r="M27" s="374"/>
      <c r="N27" s="373"/>
    </row>
    <row r="28" spans="1:14" ht="19.5" customHeight="1">
      <c r="A28" s="364" t="s">
        <v>252</v>
      </c>
      <c r="B28" s="371" t="s">
        <v>89</v>
      </c>
      <c r="C28" s="372"/>
      <c r="D28" s="372"/>
      <c r="E28" s="372"/>
      <c r="F28" s="372"/>
      <c r="G28" s="372"/>
      <c r="H28" s="372"/>
      <c r="I28" s="372"/>
      <c r="J28" s="373"/>
      <c r="K28" s="373"/>
      <c r="L28" s="373"/>
      <c r="M28" s="374"/>
      <c r="N28" s="373"/>
    </row>
    <row r="29" spans="1:14" ht="19.5" customHeight="1">
      <c r="A29" s="364" t="s">
        <v>106</v>
      </c>
      <c r="B29" s="376" t="s">
        <v>253</v>
      </c>
      <c r="C29" s="378" t="s">
        <v>41</v>
      </c>
      <c r="D29" s="366" t="s">
        <v>61</v>
      </c>
      <c r="E29" s="366" t="s">
        <v>42</v>
      </c>
      <c r="F29" s="366" t="s">
        <v>43</v>
      </c>
      <c r="G29" s="366" t="s">
        <v>43</v>
      </c>
      <c r="H29" s="366" t="s">
        <v>43</v>
      </c>
      <c r="I29" s="366" t="s">
        <v>43</v>
      </c>
      <c r="J29" s="367" t="s">
        <v>44</v>
      </c>
      <c r="K29" s="368" t="s">
        <v>44</v>
      </c>
      <c r="L29" s="368" t="s">
        <v>44</v>
      </c>
      <c r="M29" s="369" t="s">
        <v>44</v>
      </c>
      <c r="N29" s="368" t="s">
        <v>26</v>
      </c>
    </row>
    <row r="30" spans="1:14" ht="19.5" customHeight="1">
      <c r="A30" s="364" t="s">
        <v>254</v>
      </c>
      <c r="B30" s="376" t="s">
        <v>255</v>
      </c>
      <c r="C30" s="366" t="s">
        <v>45</v>
      </c>
      <c r="D30" s="366" t="s">
        <v>46</v>
      </c>
      <c r="E30" s="366" t="s">
        <v>47</v>
      </c>
      <c r="F30" s="366" t="s">
        <v>48</v>
      </c>
      <c r="G30" s="366" t="s">
        <v>49</v>
      </c>
      <c r="H30" s="366" t="s">
        <v>50</v>
      </c>
      <c r="I30" s="366" t="s">
        <v>51</v>
      </c>
      <c r="J30" s="367" t="s">
        <v>52</v>
      </c>
      <c r="K30" s="368" t="s">
        <v>53</v>
      </c>
      <c r="L30" s="368" t="s">
        <v>54</v>
      </c>
      <c r="M30" s="369" t="s">
        <v>26</v>
      </c>
      <c r="N30" s="373"/>
    </row>
    <row r="31" spans="1:14" ht="51" customHeight="1">
      <c r="A31" s="364" t="s">
        <v>76</v>
      </c>
      <c r="B31" s="377" t="s">
        <v>256</v>
      </c>
      <c r="C31" s="366"/>
      <c r="D31" s="366"/>
      <c r="E31" s="366"/>
      <c r="F31" s="366"/>
      <c r="G31" s="366"/>
      <c r="H31" s="366"/>
      <c r="I31" s="366"/>
      <c r="J31" s="367"/>
      <c r="K31" s="379"/>
      <c r="L31" s="379"/>
      <c r="M31" s="380"/>
      <c r="N31" s="17"/>
    </row>
    <row r="32" spans="1:14" ht="19.5" customHeight="1">
      <c r="A32" s="364" t="s">
        <v>257</v>
      </c>
      <c r="B32" s="376" t="s">
        <v>55</v>
      </c>
      <c r="C32" s="366">
        <v>25.18</v>
      </c>
      <c r="D32" s="366">
        <v>27.52</v>
      </c>
      <c r="E32" s="381">
        <v>28.7</v>
      </c>
      <c r="F32" s="366">
        <v>24.7</v>
      </c>
      <c r="G32" s="366">
        <v>20.52</v>
      </c>
      <c r="H32" s="366">
        <v>16.6</v>
      </c>
      <c r="I32" s="381">
        <v>12.75</v>
      </c>
      <c r="J32" s="367">
        <v>9.86</v>
      </c>
      <c r="K32" s="379">
        <v>6.84</v>
      </c>
      <c r="L32" s="379">
        <v>3.98</v>
      </c>
      <c r="M32" s="380">
        <v>1.28</v>
      </c>
      <c r="N32" s="379"/>
    </row>
    <row r="33" spans="1:14" ht="26.25" customHeight="1">
      <c r="A33" s="364" t="s">
        <v>258</v>
      </c>
      <c r="B33" s="382" t="s">
        <v>56</v>
      </c>
      <c r="C33" s="366">
        <v>2.26</v>
      </c>
      <c r="D33" s="366">
        <v>4.24</v>
      </c>
      <c r="E33" s="366">
        <v>6.38</v>
      </c>
      <c r="F33" s="366">
        <v>6.09</v>
      </c>
      <c r="G33" s="366">
        <v>5.45</v>
      </c>
      <c r="H33" s="366">
        <v>5.21</v>
      </c>
      <c r="I33" s="366">
        <v>4.93</v>
      </c>
      <c r="J33" s="383">
        <v>3.57</v>
      </c>
      <c r="K33" s="379">
        <v>3.3</v>
      </c>
      <c r="L33" s="379">
        <v>3.05</v>
      </c>
      <c r="M33" s="380">
        <v>2.76</v>
      </c>
      <c r="N33" s="379">
        <v>1.27</v>
      </c>
    </row>
    <row r="34" spans="1:14" ht="27.75" customHeight="1">
      <c r="A34" s="364" t="s">
        <v>259</v>
      </c>
      <c r="B34" s="382" t="s">
        <v>57</v>
      </c>
      <c r="C34" s="366">
        <v>25.18</v>
      </c>
      <c r="D34" s="366">
        <v>27.52</v>
      </c>
      <c r="E34" s="381">
        <v>28.7</v>
      </c>
      <c r="F34" s="366">
        <v>24.7</v>
      </c>
      <c r="G34" s="366">
        <v>20.52</v>
      </c>
      <c r="H34" s="366">
        <v>16.6</v>
      </c>
      <c r="I34" s="381">
        <v>12.75</v>
      </c>
      <c r="J34" s="367">
        <v>9.86</v>
      </c>
      <c r="K34" s="379">
        <v>6.84</v>
      </c>
      <c r="L34" s="379">
        <v>3.98</v>
      </c>
      <c r="M34" s="380">
        <v>1.28</v>
      </c>
      <c r="N34" s="379"/>
    </row>
    <row r="35" spans="1:14" ht="26.25" customHeight="1" thickBot="1">
      <c r="A35" s="384" t="s">
        <v>260</v>
      </c>
      <c r="B35" s="382" t="s">
        <v>58</v>
      </c>
      <c r="C35" s="366">
        <v>2.26</v>
      </c>
      <c r="D35" s="366">
        <v>4.24</v>
      </c>
      <c r="E35" s="366">
        <v>6.38</v>
      </c>
      <c r="F35" s="366">
        <v>6.09</v>
      </c>
      <c r="G35" s="366">
        <v>5.45</v>
      </c>
      <c r="H35" s="381">
        <v>5.21</v>
      </c>
      <c r="I35" s="366">
        <v>4.93</v>
      </c>
      <c r="J35" s="383">
        <v>3.57</v>
      </c>
      <c r="K35" s="379">
        <v>3.3</v>
      </c>
      <c r="L35" s="379">
        <v>3.05</v>
      </c>
      <c r="M35" s="380">
        <v>2.76</v>
      </c>
      <c r="N35" s="379">
        <v>1.27</v>
      </c>
    </row>
    <row r="37" ht="12.75">
      <c r="J37" s="1" t="s">
        <v>784</v>
      </c>
    </row>
    <row r="38" ht="12.75">
      <c r="B38" s="1" t="s">
        <v>12</v>
      </c>
    </row>
    <row r="39" ht="12.75">
      <c r="J39" s="1" t="s">
        <v>787</v>
      </c>
    </row>
  </sheetData>
  <sheetProtection/>
  <mergeCells count="4">
    <mergeCell ref="D7:N7"/>
    <mergeCell ref="A7:A8"/>
    <mergeCell ref="B7:B8"/>
    <mergeCell ref="C7:C8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1"/>
  <headerFooter alignWithMargins="0">
    <oddHeader>&amp;R&amp;9Załącznik nr 12 a
do uchwały Rady Gminy Nr  XXXI/184/2009
z dnia 28 grudnia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7"/>
  <sheetViews>
    <sheetView zoomScalePageLayoutView="0" workbookViewId="0" topLeftCell="A1">
      <pane xSplit="4" ySplit="1" topLeftCell="E8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106" sqref="G106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6.00390625" style="1" customWidth="1"/>
    <col min="4" max="4" width="40.00390625" style="1" customWidth="1"/>
    <col min="5" max="5" width="14.125" style="1" customWidth="1"/>
    <col min="6" max="6" width="13.25390625" style="1" customWidth="1"/>
    <col min="7" max="7" width="13.375" style="1" customWidth="1"/>
    <col min="8" max="8" width="12.625" style="1" customWidth="1"/>
    <col min="9" max="9" width="12.00390625" style="1" customWidth="1"/>
    <col min="10" max="10" width="11.125" style="1" customWidth="1"/>
    <col min="11" max="11" width="11.625" style="1" customWidth="1"/>
    <col min="12" max="12" width="10.875" style="1" customWidth="1"/>
    <col min="13" max="13" width="11.00390625" style="1" customWidth="1"/>
    <col min="14" max="14" width="11.375" style="1" customWidth="1"/>
    <col min="15" max="15" width="11.75390625" style="1" customWidth="1"/>
    <col min="16" max="16" width="12.625" style="1" customWidth="1"/>
    <col min="17" max="17" width="10.75390625" style="1" customWidth="1"/>
    <col min="18" max="18" width="11.375" style="1" customWidth="1"/>
    <col min="19" max="19" width="23.875" style="1" hidden="1" customWidth="1"/>
  </cols>
  <sheetData>
    <row r="1" spans="1:19" ht="18">
      <c r="A1" s="563" t="s">
        <v>273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</row>
    <row r="2" spans="1:7" ht="18">
      <c r="A2" s="2"/>
      <c r="B2" s="2"/>
      <c r="C2" s="2"/>
      <c r="D2" s="2"/>
      <c r="E2" s="2"/>
      <c r="F2" s="2"/>
      <c r="G2" s="2"/>
    </row>
    <row r="3" spans="1:19" ht="12.75">
      <c r="A3" s="44"/>
      <c r="B3" s="44"/>
      <c r="C3" s="44"/>
      <c r="D3" s="44"/>
      <c r="E3" s="44"/>
      <c r="F3" s="44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 t="s">
        <v>110</v>
      </c>
      <c r="S3" s="45" t="s">
        <v>125</v>
      </c>
    </row>
    <row r="4" spans="1:19" s="46" customFormat="1" ht="18.75" customHeight="1">
      <c r="A4" s="562" t="s">
        <v>66</v>
      </c>
      <c r="B4" s="562" t="s">
        <v>67</v>
      </c>
      <c r="C4" s="573" t="s">
        <v>180</v>
      </c>
      <c r="D4" s="562" t="s">
        <v>82</v>
      </c>
      <c r="E4" s="562" t="s">
        <v>278</v>
      </c>
      <c r="F4" s="562" t="s">
        <v>70</v>
      </c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</row>
    <row r="5" spans="1:19" s="46" customFormat="1" ht="20.25" customHeight="1">
      <c r="A5" s="562"/>
      <c r="B5" s="562"/>
      <c r="C5" s="574"/>
      <c r="D5" s="562"/>
      <c r="E5" s="562"/>
      <c r="F5" s="570" t="s">
        <v>105</v>
      </c>
      <c r="G5" s="569" t="s">
        <v>142</v>
      </c>
      <c r="H5" s="562"/>
      <c r="I5" s="562"/>
      <c r="J5" s="562"/>
      <c r="K5" s="562"/>
      <c r="L5" s="562"/>
      <c r="M5" s="562"/>
      <c r="N5" s="71"/>
      <c r="O5" s="576" t="s">
        <v>142</v>
      </c>
      <c r="P5" s="576"/>
      <c r="Q5" s="576"/>
      <c r="R5" s="544"/>
      <c r="S5" s="571"/>
    </row>
    <row r="6" spans="1:19" s="46" customFormat="1" ht="178.5" customHeight="1">
      <c r="A6" s="562"/>
      <c r="B6" s="562"/>
      <c r="C6" s="575"/>
      <c r="D6" s="562"/>
      <c r="E6" s="562"/>
      <c r="F6" s="562"/>
      <c r="G6" s="56" t="s">
        <v>294</v>
      </c>
      <c r="H6" s="56" t="s">
        <v>295</v>
      </c>
      <c r="I6" s="56" t="s">
        <v>267</v>
      </c>
      <c r="J6" s="56" t="s">
        <v>268</v>
      </c>
      <c r="K6" s="56" t="s">
        <v>306</v>
      </c>
      <c r="L6" s="56" t="s">
        <v>296</v>
      </c>
      <c r="M6" s="56" t="s">
        <v>269</v>
      </c>
      <c r="N6" s="70" t="s">
        <v>270</v>
      </c>
      <c r="O6" s="69" t="s">
        <v>298</v>
      </c>
      <c r="P6" s="69" t="s">
        <v>299</v>
      </c>
      <c r="Q6" s="70" t="s">
        <v>271</v>
      </c>
      <c r="R6" s="70" t="s">
        <v>272</v>
      </c>
      <c r="S6" s="572"/>
    </row>
    <row r="7" spans="1:19" s="46" customFormat="1" ht="6" customHeight="1">
      <c r="A7" s="47">
        <v>1</v>
      </c>
      <c r="B7" s="47">
        <v>2</v>
      </c>
      <c r="C7" s="47">
        <v>3</v>
      </c>
      <c r="D7" s="47">
        <v>4</v>
      </c>
      <c r="E7" s="47">
        <v>6</v>
      </c>
      <c r="F7" s="47">
        <v>7</v>
      </c>
      <c r="G7" s="47">
        <v>8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  <c r="M7" s="47">
        <v>14</v>
      </c>
      <c r="N7" s="47">
        <v>15</v>
      </c>
      <c r="O7" s="117">
        <v>16</v>
      </c>
      <c r="P7" s="117">
        <v>17</v>
      </c>
      <c r="Q7" s="47">
        <v>18</v>
      </c>
      <c r="R7" s="47">
        <v>19</v>
      </c>
      <c r="S7" s="47">
        <v>13</v>
      </c>
    </row>
    <row r="8" spans="1:19" s="46" customFormat="1" ht="12.75">
      <c r="A8" s="176" t="s">
        <v>309</v>
      </c>
      <c r="B8" s="177"/>
      <c r="C8" s="177"/>
      <c r="D8" s="172" t="s">
        <v>310</v>
      </c>
      <c r="E8" s="214">
        <v>4971428</v>
      </c>
      <c r="F8" s="214">
        <v>16200</v>
      </c>
      <c r="G8" s="214"/>
      <c r="H8" s="214">
        <v>16200</v>
      </c>
      <c r="I8" s="214"/>
      <c r="J8" s="214"/>
      <c r="K8" s="214"/>
      <c r="L8" s="214"/>
      <c r="M8" s="214"/>
      <c r="N8" s="214">
        <v>4955228</v>
      </c>
      <c r="O8" s="214"/>
      <c r="P8" s="214">
        <v>4955228</v>
      </c>
      <c r="Q8" s="214"/>
      <c r="R8" s="214"/>
      <c r="S8" s="120"/>
    </row>
    <row r="9" spans="1:19" s="46" customFormat="1" ht="12.75">
      <c r="A9" s="329"/>
      <c r="B9" s="176" t="s">
        <v>311</v>
      </c>
      <c r="C9" s="177"/>
      <c r="D9" s="172" t="s">
        <v>312</v>
      </c>
      <c r="E9" s="214">
        <v>4275228</v>
      </c>
      <c r="F9" s="214"/>
      <c r="G9" s="214"/>
      <c r="H9" s="214"/>
      <c r="I9" s="214"/>
      <c r="J9" s="214"/>
      <c r="K9" s="214"/>
      <c r="L9" s="214"/>
      <c r="M9" s="214"/>
      <c r="N9" s="214">
        <v>4275228</v>
      </c>
      <c r="O9" s="214"/>
      <c r="P9" s="214">
        <v>4275228</v>
      </c>
      <c r="Q9" s="214"/>
      <c r="R9" s="214"/>
      <c r="S9" s="121"/>
    </row>
    <row r="10" spans="1:19" s="46" customFormat="1" ht="63" customHeight="1">
      <c r="A10" s="329"/>
      <c r="B10" s="330"/>
      <c r="C10" s="179">
        <v>6058</v>
      </c>
      <c r="D10" s="182" t="s">
        <v>313</v>
      </c>
      <c r="E10" s="215">
        <v>3112894</v>
      </c>
      <c r="F10" s="215"/>
      <c r="G10" s="215"/>
      <c r="H10" s="215"/>
      <c r="I10" s="215"/>
      <c r="J10" s="215"/>
      <c r="K10" s="215"/>
      <c r="L10" s="215"/>
      <c r="M10" s="215"/>
      <c r="N10" s="215">
        <v>3112894</v>
      </c>
      <c r="O10" s="215"/>
      <c r="P10" s="215">
        <v>3112894</v>
      </c>
      <c r="Q10" s="215"/>
      <c r="R10" s="215"/>
      <c r="S10" s="121"/>
    </row>
    <row r="11" spans="1:19" s="46" customFormat="1" ht="78.75" customHeight="1">
      <c r="A11" s="329"/>
      <c r="B11" s="330"/>
      <c r="C11" s="179">
        <v>6059</v>
      </c>
      <c r="D11" s="182" t="s">
        <v>314</v>
      </c>
      <c r="E11" s="215">
        <v>1162334</v>
      </c>
      <c r="F11" s="215"/>
      <c r="G11" s="215"/>
      <c r="H11" s="215"/>
      <c r="I11" s="215"/>
      <c r="J11" s="215"/>
      <c r="K11" s="215"/>
      <c r="L11" s="215"/>
      <c r="M11" s="215"/>
      <c r="N11" s="215">
        <v>1162334</v>
      </c>
      <c r="O11" s="215"/>
      <c r="P11" s="215">
        <v>1162334</v>
      </c>
      <c r="Q11" s="215"/>
      <c r="R11" s="215"/>
      <c r="S11" s="121"/>
    </row>
    <row r="12" spans="1:19" s="46" customFormat="1" ht="12.75">
      <c r="A12" s="329"/>
      <c r="B12" s="176" t="s">
        <v>315</v>
      </c>
      <c r="C12" s="176"/>
      <c r="D12" s="172" t="s">
        <v>316</v>
      </c>
      <c r="E12" s="214">
        <v>13200</v>
      </c>
      <c r="F12" s="214">
        <v>13200</v>
      </c>
      <c r="G12" s="214"/>
      <c r="H12" s="214">
        <v>13200</v>
      </c>
      <c r="I12" s="214"/>
      <c r="J12" s="214"/>
      <c r="K12" s="215"/>
      <c r="L12" s="215"/>
      <c r="M12" s="215"/>
      <c r="N12" s="215"/>
      <c r="O12" s="215"/>
      <c r="P12" s="215"/>
      <c r="Q12" s="215"/>
      <c r="R12" s="215"/>
      <c r="S12" s="121"/>
    </row>
    <row r="13" spans="1:19" s="46" customFormat="1" ht="12.75">
      <c r="A13" s="330"/>
      <c r="B13" s="327"/>
      <c r="C13" s="178" t="s">
        <v>317</v>
      </c>
      <c r="D13" s="183" t="s">
        <v>318</v>
      </c>
      <c r="E13" s="215">
        <v>13200</v>
      </c>
      <c r="F13" s="215">
        <v>13200</v>
      </c>
      <c r="G13" s="215"/>
      <c r="H13" s="215">
        <v>13200</v>
      </c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121"/>
    </row>
    <row r="14" spans="1:19" s="83" customFormat="1" ht="12.75">
      <c r="A14" s="329"/>
      <c r="B14" s="176" t="s">
        <v>605</v>
      </c>
      <c r="C14" s="176"/>
      <c r="D14" s="172" t="s">
        <v>608</v>
      </c>
      <c r="E14" s="214">
        <v>680000</v>
      </c>
      <c r="F14" s="214"/>
      <c r="G14" s="214"/>
      <c r="H14" s="214"/>
      <c r="I14" s="214"/>
      <c r="J14" s="214"/>
      <c r="K14" s="214"/>
      <c r="L14" s="214"/>
      <c r="M14" s="214"/>
      <c r="N14" s="214">
        <v>680000</v>
      </c>
      <c r="O14" s="214"/>
      <c r="P14" s="214">
        <v>680000</v>
      </c>
      <c r="Q14" s="214"/>
      <c r="R14" s="214"/>
      <c r="S14" s="175"/>
    </row>
    <row r="15" spans="1:18" ht="63" customHeight="1">
      <c r="A15" s="331"/>
      <c r="B15" s="331"/>
      <c r="C15" s="179">
        <v>6058</v>
      </c>
      <c r="D15" s="182" t="s">
        <v>488</v>
      </c>
      <c r="E15" s="216">
        <v>427071</v>
      </c>
      <c r="F15" s="216"/>
      <c r="G15" s="216"/>
      <c r="H15" s="216"/>
      <c r="I15" s="216"/>
      <c r="J15" s="216"/>
      <c r="K15" s="216"/>
      <c r="L15" s="216"/>
      <c r="M15" s="216"/>
      <c r="N15" s="216">
        <v>427071</v>
      </c>
      <c r="O15" s="216"/>
      <c r="P15" s="216">
        <v>427071</v>
      </c>
      <c r="Q15" s="216"/>
      <c r="R15" s="216"/>
    </row>
    <row r="16" spans="1:18" ht="77.25" customHeight="1">
      <c r="A16" s="331"/>
      <c r="B16" s="331"/>
      <c r="C16" s="179">
        <v>6059</v>
      </c>
      <c r="D16" s="182" t="s">
        <v>314</v>
      </c>
      <c r="E16" s="216">
        <v>252929</v>
      </c>
      <c r="F16" s="216"/>
      <c r="G16" s="216"/>
      <c r="H16" s="216"/>
      <c r="I16" s="216"/>
      <c r="J16" s="216"/>
      <c r="K16" s="216"/>
      <c r="L16" s="216"/>
      <c r="M16" s="216"/>
      <c r="N16" s="216">
        <v>252929</v>
      </c>
      <c r="O16" s="216"/>
      <c r="P16" s="216">
        <v>252929</v>
      </c>
      <c r="Q16" s="216"/>
      <c r="R16" s="216"/>
    </row>
    <row r="17" spans="1:19" s="46" customFormat="1" ht="12.75">
      <c r="A17" s="329"/>
      <c r="B17" s="176" t="s">
        <v>319</v>
      </c>
      <c r="C17" s="176"/>
      <c r="D17" s="172" t="s">
        <v>320</v>
      </c>
      <c r="E17" s="214">
        <v>3000</v>
      </c>
      <c r="F17" s="214">
        <v>3000</v>
      </c>
      <c r="G17" s="214"/>
      <c r="H17" s="214">
        <v>3000</v>
      </c>
      <c r="I17" s="214"/>
      <c r="J17" s="214"/>
      <c r="K17" s="214"/>
      <c r="L17" s="215"/>
      <c r="M17" s="215"/>
      <c r="N17" s="215"/>
      <c r="O17" s="215"/>
      <c r="P17" s="215"/>
      <c r="Q17" s="215"/>
      <c r="R17" s="215"/>
      <c r="S17" s="121"/>
    </row>
    <row r="18" spans="1:19" s="46" customFormat="1" ht="12.75">
      <c r="A18" s="330"/>
      <c r="B18" s="330"/>
      <c r="C18" s="178" t="s">
        <v>327</v>
      </c>
      <c r="D18" s="183" t="s">
        <v>328</v>
      </c>
      <c r="E18" s="215">
        <v>1500</v>
      </c>
      <c r="F18" s="215">
        <v>1500</v>
      </c>
      <c r="G18" s="215"/>
      <c r="H18" s="215">
        <v>1500</v>
      </c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121"/>
    </row>
    <row r="19" spans="1:19" s="46" customFormat="1" ht="12.75">
      <c r="A19" s="330"/>
      <c r="B19" s="330"/>
      <c r="C19" s="178" t="s">
        <v>329</v>
      </c>
      <c r="D19" s="184" t="s">
        <v>330</v>
      </c>
      <c r="E19" s="215">
        <v>1500</v>
      </c>
      <c r="F19" s="215">
        <v>1500</v>
      </c>
      <c r="G19" s="215"/>
      <c r="H19" s="215">
        <v>1500</v>
      </c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122"/>
    </row>
    <row r="20" spans="1:18" ht="25.5">
      <c r="A20" s="176" t="s">
        <v>337</v>
      </c>
      <c r="B20" s="176"/>
      <c r="C20" s="176"/>
      <c r="D20" s="186" t="s">
        <v>338</v>
      </c>
      <c r="E20" s="205">
        <v>103600</v>
      </c>
      <c r="F20" s="205">
        <v>103600</v>
      </c>
      <c r="G20" s="205"/>
      <c r="H20" s="205"/>
      <c r="I20" s="205">
        <v>103600</v>
      </c>
      <c r="J20" s="205"/>
      <c r="K20" s="205"/>
      <c r="L20" s="204"/>
      <c r="M20" s="204"/>
      <c r="N20" s="204"/>
      <c r="O20" s="204"/>
      <c r="P20" s="204"/>
      <c r="Q20" s="204"/>
      <c r="R20" s="204"/>
    </row>
    <row r="21" spans="1:18" ht="12.75">
      <c r="A21" s="329"/>
      <c r="B21" s="176" t="s">
        <v>339</v>
      </c>
      <c r="C21" s="180"/>
      <c r="D21" s="187" t="s">
        <v>340</v>
      </c>
      <c r="E21" s="205">
        <v>103600</v>
      </c>
      <c r="F21" s="205">
        <v>103600</v>
      </c>
      <c r="G21" s="205"/>
      <c r="H21" s="205"/>
      <c r="I21" s="205">
        <v>103600</v>
      </c>
      <c r="J21" s="205"/>
      <c r="K21" s="205"/>
      <c r="L21" s="204"/>
      <c r="M21" s="204"/>
      <c r="N21" s="204"/>
      <c r="O21" s="204"/>
      <c r="P21" s="204"/>
      <c r="Q21" s="204"/>
      <c r="R21" s="204"/>
    </row>
    <row r="22" spans="1:18" ht="25.5">
      <c r="A22" s="330"/>
      <c r="B22" s="327"/>
      <c r="C22" s="178" t="s">
        <v>341</v>
      </c>
      <c r="D22" s="185" t="s">
        <v>342</v>
      </c>
      <c r="E22" s="204">
        <v>103600</v>
      </c>
      <c r="F22" s="204">
        <v>103600</v>
      </c>
      <c r="G22" s="204"/>
      <c r="H22" s="204"/>
      <c r="I22" s="204">
        <v>103600</v>
      </c>
      <c r="J22" s="204"/>
      <c r="K22" s="204"/>
      <c r="L22" s="204"/>
      <c r="M22" s="204"/>
      <c r="N22" s="204"/>
      <c r="O22" s="204"/>
      <c r="P22" s="204"/>
      <c r="Q22" s="204"/>
      <c r="R22" s="204"/>
    </row>
    <row r="23" spans="1:18" ht="12.75">
      <c r="A23" s="176" t="s">
        <v>343</v>
      </c>
      <c r="B23" s="176"/>
      <c r="C23" s="176"/>
      <c r="D23" s="187" t="s">
        <v>344</v>
      </c>
      <c r="E23" s="205">
        <v>303000</v>
      </c>
      <c r="F23" s="205">
        <v>303000</v>
      </c>
      <c r="G23" s="205"/>
      <c r="H23" s="205">
        <v>303000</v>
      </c>
      <c r="I23" s="205"/>
      <c r="J23" s="205"/>
      <c r="K23" s="205"/>
      <c r="L23" s="204"/>
      <c r="M23" s="204"/>
      <c r="N23" s="204"/>
      <c r="O23" s="204"/>
      <c r="P23" s="204"/>
      <c r="Q23" s="204"/>
      <c r="R23" s="204"/>
    </row>
    <row r="24" spans="1:18" ht="12.75">
      <c r="A24" s="329"/>
      <c r="B24" s="176" t="s">
        <v>345</v>
      </c>
      <c r="C24" s="176"/>
      <c r="D24" s="187" t="s">
        <v>346</v>
      </c>
      <c r="E24" s="205">
        <v>303000</v>
      </c>
      <c r="F24" s="205">
        <v>303000</v>
      </c>
      <c r="G24" s="205"/>
      <c r="H24" s="205">
        <v>303000</v>
      </c>
      <c r="I24" s="205"/>
      <c r="J24" s="205"/>
      <c r="K24" s="205"/>
      <c r="L24" s="204"/>
      <c r="M24" s="204"/>
      <c r="N24" s="204"/>
      <c r="O24" s="204"/>
      <c r="P24" s="204"/>
      <c r="Q24" s="204"/>
      <c r="R24" s="204"/>
    </row>
    <row r="25" spans="1:18" ht="12.75">
      <c r="A25" s="330"/>
      <c r="B25" s="330"/>
      <c r="C25" s="178" t="s">
        <v>329</v>
      </c>
      <c r="D25" s="184" t="s">
        <v>330</v>
      </c>
      <c r="E25" s="204">
        <v>303000</v>
      </c>
      <c r="F25" s="204">
        <v>303000</v>
      </c>
      <c r="G25" s="204"/>
      <c r="H25" s="204">
        <v>303000</v>
      </c>
      <c r="I25" s="204"/>
      <c r="J25" s="204"/>
      <c r="K25" s="204"/>
      <c r="L25" s="204"/>
      <c r="M25" s="204"/>
      <c r="N25" s="204"/>
      <c r="O25" s="204"/>
      <c r="P25" s="204"/>
      <c r="Q25" s="204"/>
      <c r="R25" s="204"/>
    </row>
    <row r="26" spans="1:18" ht="12.75">
      <c r="A26" s="176" t="s">
        <v>349</v>
      </c>
      <c r="B26" s="176"/>
      <c r="C26" s="176"/>
      <c r="D26" s="187" t="s">
        <v>350</v>
      </c>
      <c r="E26" s="205">
        <v>15000</v>
      </c>
      <c r="F26" s="205">
        <v>15000</v>
      </c>
      <c r="G26" s="205"/>
      <c r="H26" s="205">
        <v>3000</v>
      </c>
      <c r="I26" s="205">
        <v>12000</v>
      </c>
      <c r="J26" s="205"/>
      <c r="K26" s="205"/>
      <c r="L26" s="205"/>
      <c r="M26" s="205"/>
      <c r="N26" s="205"/>
      <c r="O26" s="205"/>
      <c r="P26" s="205"/>
      <c r="Q26" s="205"/>
      <c r="R26" s="204"/>
    </row>
    <row r="27" spans="1:18" ht="12.75">
      <c r="A27" s="329"/>
      <c r="B27" s="180" t="s">
        <v>351</v>
      </c>
      <c r="C27" s="180"/>
      <c r="D27" s="187" t="s">
        <v>320</v>
      </c>
      <c r="E27" s="205">
        <v>15000</v>
      </c>
      <c r="F27" s="205">
        <v>15000</v>
      </c>
      <c r="G27" s="205"/>
      <c r="H27" s="205">
        <v>3000</v>
      </c>
      <c r="I27" s="205">
        <v>12000</v>
      </c>
      <c r="J27" s="205"/>
      <c r="K27" s="205"/>
      <c r="L27" s="205"/>
      <c r="M27" s="205"/>
      <c r="N27" s="205"/>
      <c r="O27" s="205"/>
      <c r="P27" s="205"/>
      <c r="Q27" s="205"/>
      <c r="R27" s="204"/>
    </row>
    <row r="28" spans="1:18" ht="51">
      <c r="A28" s="330"/>
      <c r="B28" s="330"/>
      <c r="C28" s="178" t="s">
        <v>352</v>
      </c>
      <c r="D28" s="185" t="s">
        <v>353</v>
      </c>
      <c r="E28" s="204">
        <v>12000</v>
      </c>
      <c r="F28" s="204">
        <v>12000</v>
      </c>
      <c r="G28" s="204"/>
      <c r="H28" s="204"/>
      <c r="I28" s="204">
        <v>12000</v>
      </c>
      <c r="J28" s="204"/>
      <c r="K28" s="204"/>
      <c r="L28" s="204"/>
      <c r="M28" s="204"/>
      <c r="N28" s="204"/>
      <c r="O28" s="204"/>
      <c r="P28" s="204"/>
      <c r="Q28" s="204"/>
      <c r="R28" s="204"/>
    </row>
    <row r="29" spans="1:18" ht="12.75">
      <c r="A29" s="330"/>
      <c r="B29" s="330"/>
      <c r="C29" s="178" t="s">
        <v>327</v>
      </c>
      <c r="D29" s="184" t="s">
        <v>328</v>
      </c>
      <c r="E29" s="204">
        <v>3000</v>
      </c>
      <c r="F29" s="204">
        <v>3000</v>
      </c>
      <c r="G29" s="204"/>
      <c r="H29" s="204">
        <v>3000</v>
      </c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ht="12.75">
      <c r="A30" s="176" t="s">
        <v>354</v>
      </c>
      <c r="B30" s="176"/>
      <c r="C30" s="176"/>
      <c r="D30" s="188" t="s">
        <v>355</v>
      </c>
      <c r="E30" s="205">
        <v>15000</v>
      </c>
      <c r="F30" s="205">
        <v>15000</v>
      </c>
      <c r="G30" s="205"/>
      <c r="H30" s="205">
        <v>15000</v>
      </c>
      <c r="I30" s="205"/>
      <c r="J30" s="205"/>
      <c r="K30" s="205"/>
      <c r="L30" s="204"/>
      <c r="M30" s="204"/>
      <c r="N30" s="204"/>
      <c r="O30" s="204"/>
      <c r="P30" s="204"/>
      <c r="Q30" s="204"/>
      <c r="R30" s="204"/>
    </row>
    <row r="31" spans="1:18" ht="12.75">
      <c r="A31" s="329"/>
      <c r="B31" s="180" t="s">
        <v>356</v>
      </c>
      <c r="C31" s="180"/>
      <c r="D31" s="189" t="s">
        <v>320</v>
      </c>
      <c r="E31" s="205">
        <v>15000</v>
      </c>
      <c r="F31" s="205">
        <v>15000</v>
      </c>
      <c r="G31" s="205"/>
      <c r="H31" s="205">
        <v>15000</v>
      </c>
      <c r="I31" s="205"/>
      <c r="J31" s="205"/>
      <c r="K31" s="205"/>
      <c r="L31" s="204"/>
      <c r="M31" s="204"/>
      <c r="N31" s="204"/>
      <c r="O31" s="204"/>
      <c r="P31" s="204"/>
      <c r="Q31" s="204"/>
      <c r="R31" s="204"/>
    </row>
    <row r="32" spans="1:18" ht="12.75">
      <c r="A32" s="330"/>
      <c r="B32" s="329"/>
      <c r="C32" s="178" t="s">
        <v>327</v>
      </c>
      <c r="D32" s="184" t="s">
        <v>328</v>
      </c>
      <c r="E32" s="204">
        <v>5000</v>
      </c>
      <c r="F32" s="204">
        <v>5000</v>
      </c>
      <c r="G32" s="204"/>
      <c r="H32" s="204">
        <v>5000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</row>
    <row r="33" spans="1:18" ht="12.75">
      <c r="A33" s="330"/>
      <c r="B33" s="330"/>
      <c r="C33" s="178" t="s">
        <v>357</v>
      </c>
      <c r="D33" s="190" t="s">
        <v>358</v>
      </c>
      <c r="E33" s="204">
        <v>10000</v>
      </c>
      <c r="F33" s="204">
        <v>10000</v>
      </c>
      <c r="G33" s="204"/>
      <c r="H33" s="204">
        <v>10000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</row>
    <row r="34" spans="1:18" ht="12.75">
      <c r="A34" s="176" t="s">
        <v>359</v>
      </c>
      <c r="B34" s="176"/>
      <c r="C34" s="176"/>
      <c r="D34" s="191" t="s">
        <v>360</v>
      </c>
      <c r="E34" s="205">
        <v>100000</v>
      </c>
      <c r="F34" s="205">
        <v>100000</v>
      </c>
      <c r="G34" s="205"/>
      <c r="H34" s="205">
        <v>100000</v>
      </c>
      <c r="I34" s="205"/>
      <c r="J34" s="205"/>
      <c r="K34" s="205"/>
      <c r="L34" s="204"/>
      <c r="M34" s="204"/>
      <c r="N34" s="204"/>
      <c r="O34" s="204"/>
      <c r="P34" s="204"/>
      <c r="Q34" s="204"/>
      <c r="R34" s="204"/>
    </row>
    <row r="35" spans="1:18" ht="15.75" customHeight="1">
      <c r="A35" s="329"/>
      <c r="B35" s="180" t="s">
        <v>361</v>
      </c>
      <c r="C35" s="180"/>
      <c r="D35" s="191" t="s">
        <v>362</v>
      </c>
      <c r="E35" s="205">
        <v>60000</v>
      </c>
      <c r="F35" s="205">
        <v>60000</v>
      </c>
      <c r="G35" s="205"/>
      <c r="H35" s="205">
        <v>60000</v>
      </c>
      <c r="I35" s="205"/>
      <c r="J35" s="205"/>
      <c r="K35" s="205"/>
      <c r="L35" s="204"/>
      <c r="M35" s="204"/>
      <c r="N35" s="204"/>
      <c r="O35" s="204"/>
      <c r="P35" s="204"/>
      <c r="Q35" s="204"/>
      <c r="R35" s="204"/>
    </row>
    <row r="36" spans="1:18" ht="12.75">
      <c r="A36" s="330"/>
      <c r="B36" s="176"/>
      <c r="C36" s="178" t="s">
        <v>329</v>
      </c>
      <c r="D36" s="190" t="s">
        <v>330</v>
      </c>
      <c r="E36" s="204">
        <v>60000</v>
      </c>
      <c r="F36" s="204">
        <v>60000</v>
      </c>
      <c r="G36" s="204"/>
      <c r="H36" s="204">
        <v>60000</v>
      </c>
      <c r="I36" s="204"/>
      <c r="J36" s="204"/>
      <c r="K36" s="204"/>
      <c r="L36" s="204"/>
      <c r="M36" s="204"/>
      <c r="N36" s="204"/>
      <c r="O36" s="204"/>
      <c r="P36" s="204"/>
      <c r="Q36" s="204"/>
      <c r="R36" s="204"/>
    </row>
    <row r="37" spans="1:18" ht="15" customHeight="1">
      <c r="A37" s="329"/>
      <c r="B37" s="176" t="s">
        <v>363</v>
      </c>
      <c r="C37" s="176"/>
      <c r="D37" s="191" t="s">
        <v>364</v>
      </c>
      <c r="E37" s="205">
        <v>40000</v>
      </c>
      <c r="F37" s="205">
        <v>40000</v>
      </c>
      <c r="G37" s="205"/>
      <c r="H37" s="205">
        <v>40000</v>
      </c>
      <c r="I37" s="205"/>
      <c r="J37" s="205"/>
      <c r="K37" s="205"/>
      <c r="L37" s="204"/>
      <c r="M37" s="204"/>
      <c r="N37" s="204"/>
      <c r="O37" s="204"/>
      <c r="P37" s="204"/>
      <c r="Q37" s="204"/>
      <c r="R37" s="204"/>
    </row>
    <row r="38" spans="1:18" ht="12.75">
      <c r="A38" s="330"/>
      <c r="B38" s="176"/>
      <c r="C38" s="178" t="s">
        <v>329</v>
      </c>
      <c r="D38" s="190" t="s">
        <v>330</v>
      </c>
      <c r="E38" s="204">
        <v>40000</v>
      </c>
      <c r="F38" s="204">
        <v>40000</v>
      </c>
      <c r="G38" s="204"/>
      <c r="H38" s="204">
        <v>40000</v>
      </c>
      <c r="I38" s="204"/>
      <c r="J38" s="204"/>
      <c r="K38" s="204"/>
      <c r="L38" s="204"/>
      <c r="M38" s="204"/>
      <c r="N38" s="204"/>
      <c r="O38" s="204"/>
      <c r="P38" s="204"/>
      <c r="Q38" s="204"/>
      <c r="R38" s="204"/>
    </row>
    <row r="39" spans="1:18" ht="12.75">
      <c r="A39" s="176" t="s">
        <v>365</v>
      </c>
      <c r="B39" s="176"/>
      <c r="C39" s="176"/>
      <c r="D39" s="187" t="s">
        <v>366</v>
      </c>
      <c r="E39" s="205">
        <v>1761475</v>
      </c>
      <c r="F39" s="205">
        <v>1761475</v>
      </c>
      <c r="G39" s="205">
        <v>1249458</v>
      </c>
      <c r="H39" s="205">
        <v>512017</v>
      </c>
      <c r="I39" s="205"/>
      <c r="J39" s="205"/>
      <c r="K39" s="205"/>
      <c r="L39" s="205"/>
      <c r="M39" s="205"/>
      <c r="N39" s="205"/>
      <c r="O39" s="205"/>
      <c r="P39" s="205"/>
      <c r="Q39" s="204"/>
      <c r="R39" s="204"/>
    </row>
    <row r="40" spans="1:18" ht="12.75">
      <c r="A40" s="329"/>
      <c r="B40" s="176" t="s">
        <v>367</v>
      </c>
      <c r="C40" s="176"/>
      <c r="D40" s="172" t="s">
        <v>368</v>
      </c>
      <c r="E40" s="205">
        <v>110471</v>
      </c>
      <c r="F40" s="205">
        <v>110471</v>
      </c>
      <c r="G40" s="205">
        <v>108271</v>
      </c>
      <c r="H40" s="205">
        <v>2200</v>
      </c>
      <c r="I40" s="205"/>
      <c r="J40" s="205"/>
      <c r="K40" s="205"/>
      <c r="L40" s="204"/>
      <c r="M40" s="204"/>
      <c r="N40" s="204"/>
      <c r="O40" s="204"/>
      <c r="P40" s="204"/>
      <c r="Q40" s="204"/>
      <c r="R40" s="204"/>
    </row>
    <row r="41" spans="1:18" ht="12.75">
      <c r="A41" s="330"/>
      <c r="B41" s="330"/>
      <c r="C41" s="178" t="s">
        <v>369</v>
      </c>
      <c r="D41" s="184" t="s">
        <v>370</v>
      </c>
      <c r="E41" s="204">
        <v>85401</v>
      </c>
      <c r="F41" s="204">
        <v>85401</v>
      </c>
      <c r="G41" s="204">
        <v>85401</v>
      </c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</row>
    <row r="42" spans="1:18" ht="12.75">
      <c r="A42" s="330"/>
      <c r="B42" s="330"/>
      <c r="C42" s="178" t="s">
        <v>371</v>
      </c>
      <c r="D42" s="184" t="s">
        <v>372</v>
      </c>
      <c r="E42" s="204">
        <v>6705</v>
      </c>
      <c r="F42" s="204">
        <v>6705</v>
      </c>
      <c r="G42" s="204">
        <v>6705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</row>
    <row r="43" spans="1:18" ht="12.75">
      <c r="A43" s="330"/>
      <c r="B43" s="330"/>
      <c r="C43" s="178" t="s">
        <v>321</v>
      </c>
      <c r="D43" s="184" t="s">
        <v>322</v>
      </c>
      <c r="E43" s="204">
        <v>13908</v>
      </c>
      <c r="F43" s="204">
        <v>13908</v>
      </c>
      <c r="G43" s="204">
        <v>13908</v>
      </c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</row>
    <row r="44" spans="1:18" ht="12.75">
      <c r="A44" s="330"/>
      <c r="B44" s="330"/>
      <c r="C44" s="178" t="s">
        <v>323</v>
      </c>
      <c r="D44" s="183" t="s">
        <v>324</v>
      </c>
      <c r="E44" s="204">
        <v>2257</v>
      </c>
      <c r="F44" s="204">
        <v>2257</v>
      </c>
      <c r="G44" s="204">
        <v>2257</v>
      </c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</row>
    <row r="45" spans="1:18" ht="12.75">
      <c r="A45" s="330"/>
      <c r="B45" s="330"/>
      <c r="C45" s="178" t="s">
        <v>373</v>
      </c>
      <c r="D45" s="184" t="s">
        <v>374</v>
      </c>
      <c r="E45" s="204">
        <v>2200</v>
      </c>
      <c r="F45" s="204">
        <v>2200</v>
      </c>
      <c r="G45" s="204"/>
      <c r="H45" s="204">
        <v>2200</v>
      </c>
      <c r="I45" s="204"/>
      <c r="J45" s="204"/>
      <c r="K45" s="204"/>
      <c r="L45" s="204"/>
      <c r="M45" s="204"/>
      <c r="N45" s="204"/>
      <c r="O45" s="204"/>
      <c r="P45" s="204"/>
      <c r="Q45" s="204"/>
      <c r="R45" s="204"/>
    </row>
    <row r="46" spans="1:18" ht="12.75">
      <c r="A46" s="329"/>
      <c r="B46" s="176" t="s">
        <v>375</v>
      </c>
      <c r="C46" s="176"/>
      <c r="D46" s="172" t="s">
        <v>376</v>
      </c>
      <c r="E46" s="205">
        <v>79500</v>
      </c>
      <c r="F46" s="205">
        <v>79500</v>
      </c>
      <c r="G46" s="205"/>
      <c r="H46" s="205">
        <v>79500</v>
      </c>
      <c r="I46" s="205"/>
      <c r="J46" s="205"/>
      <c r="K46" s="205"/>
      <c r="L46" s="204"/>
      <c r="M46" s="204"/>
      <c r="N46" s="204"/>
      <c r="O46" s="204"/>
      <c r="P46" s="204"/>
      <c r="Q46" s="204"/>
      <c r="R46" s="204"/>
    </row>
    <row r="47" spans="1:18" ht="12.75">
      <c r="A47" s="330"/>
      <c r="B47" s="330"/>
      <c r="C47" s="178" t="s">
        <v>377</v>
      </c>
      <c r="D47" s="184" t="s">
        <v>378</v>
      </c>
      <c r="E47" s="204">
        <v>76000</v>
      </c>
      <c r="F47" s="204">
        <v>76000</v>
      </c>
      <c r="G47" s="204"/>
      <c r="H47" s="204">
        <v>76000</v>
      </c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.75">
      <c r="A48" s="330"/>
      <c r="B48" s="330"/>
      <c r="C48" s="178" t="s">
        <v>327</v>
      </c>
      <c r="D48" s="183" t="s">
        <v>328</v>
      </c>
      <c r="E48" s="204">
        <v>1500</v>
      </c>
      <c r="F48" s="204">
        <v>1500</v>
      </c>
      <c r="G48" s="204"/>
      <c r="H48" s="204">
        <v>1500</v>
      </c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.75">
      <c r="A49" s="330"/>
      <c r="B49" s="330"/>
      <c r="C49" s="178" t="s">
        <v>329</v>
      </c>
      <c r="D49" s="183" t="s">
        <v>330</v>
      </c>
      <c r="E49" s="204">
        <v>2000</v>
      </c>
      <c r="F49" s="204">
        <v>2000</v>
      </c>
      <c r="G49" s="204"/>
      <c r="H49" s="204">
        <v>2000</v>
      </c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18" ht="12.75">
      <c r="A50" s="329"/>
      <c r="B50" s="176" t="s">
        <v>381</v>
      </c>
      <c r="C50" s="176"/>
      <c r="D50" s="172" t="s">
        <v>382</v>
      </c>
      <c r="E50" s="205">
        <v>1515504</v>
      </c>
      <c r="F50" s="205">
        <v>1515504</v>
      </c>
      <c r="G50" s="205">
        <v>1141187</v>
      </c>
      <c r="H50" s="205">
        <v>374317</v>
      </c>
      <c r="I50" s="205"/>
      <c r="J50" s="205"/>
      <c r="K50" s="205"/>
      <c r="L50" s="204"/>
      <c r="M50" s="204"/>
      <c r="N50" s="204"/>
      <c r="O50" s="204"/>
      <c r="P50" s="204"/>
      <c r="Q50" s="204"/>
      <c r="R50" s="204"/>
    </row>
    <row r="51" spans="1:18" ht="25.5">
      <c r="A51" s="330"/>
      <c r="B51" s="330"/>
      <c r="C51" s="178" t="s">
        <v>383</v>
      </c>
      <c r="D51" s="182" t="s">
        <v>384</v>
      </c>
      <c r="E51" s="204">
        <v>15000</v>
      </c>
      <c r="F51" s="204">
        <v>15000</v>
      </c>
      <c r="G51" s="204"/>
      <c r="H51" s="204">
        <v>15000</v>
      </c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18" ht="12.75">
      <c r="A52" s="330"/>
      <c r="B52" s="330"/>
      <c r="C52" s="178" t="s">
        <v>377</v>
      </c>
      <c r="D52" s="183" t="s">
        <v>378</v>
      </c>
      <c r="E52" s="204">
        <v>500</v>
      </c>
      <c r="F52" s="204">
        <v>500</v>
      </c>
      <c r="G52" s="204"/>
      <c r="H52" s="204">
        <v>500</v>
      </c>
      <c r="I52" s="204"/>
      <c r="J52" s="204"/>
      <c r="K52" s="204"/>
      <c r="L52" s="204"/>
      <c r="M52" s="204"/>
      <c r="N52" s="204"/>
      <c r="O52" s="204"/>
      <c r="P52" s="204"/>
      <c r="Q52" s="204"/>
      <c r="R52" s="204"/>
    </row>
    <row r="53" spans="1:18" ht="12.75">
      <c r="A53" s="330"/>
      <c r="B53" s="330"/>
      <c r="C53" s="178" t="s">
        <v>369</v>
      </c>
      <c r="D53" s="184" t="s">
        <v>370</v>
      </c>
      <c r="E53" s="204">
        <v>890817</v>
      </c>
      <c r="F53" s="204">
        <v>890817</v>
      </c>
      <c r="G53" s="204">
        <v>890817</v>
      </c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</row>
    <row r="54" spans="1:18" ht="12.75">
      <c r="A54" s="330"/>
      <c r="B54" s="330"/>
      <c r="C54" s="178" t="s">
        <v>371</v>
      </c>
      <c r="D54" s="184" t="s">
        <v>372</v>
      </c>
      <c r="E54" s="204">
        <v>73300</v>
      </c>
      <c r="F54" s="204">
        <v>73300</v>
      </c>
      <c r="G54" s="204">
        <v>73300</v>
      </c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</row>
    <row r="55" spans="1:18" ht="12.75">
      <c r="A55" s="330"/>
      <c r="B55" s="330"/>
      <c r="C55" s="178" t="s">
        <v>321</v>
      </c>
      <c r="D55" s="184" t="s">
        <v>322</v>
      </c>
      <c r="E55" s="204">
        <v>143747</v>
      </c>
      <c r="F55" s="204">
        <v>143747</v>
      </c>
      <c r="G55" s="204">
        <v>143747</v>
      </c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</row>
    <row r="56" spans="1:18" ht="12.75">
      <c r="A56" s="330"/>
      <c r="B56" s="330"/>
      <c r="C56" s="178" t="s">
        <v>323</v>
      </c>
      <c r="D56" s="183" t="s">
        <v>324</v>
      </c>
      <c r="E56" s="204">
        <v>23323</v>
      </c>
      <c r="F56" s="204">
        <v>23323</v>
      </c>
      <c r="G56" s="204">
        <v>23323</v>
      </c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</row>
    <row r="57" spans="1:18" ht="12.75">
      <c r="A57" s="330"/>
      <c r="B57" s="330"/>
      <c r="C57" s="178" t="s">
        <v>385</v>
      </c>
      <c r="D57" s="183" t="s">
        <v>386</v>
      </c>
      <c r="E57" s="204">
        <v>2000</v>
      </c>
      <c r="F57" s="204">
        <v>2000</v>
      </c>
      <c r="G57" s="204"/>
      <c r="H57" s="204">
        <v>2000</v>
      </c>
      <c r="I57" s="204"/>
      <c r="J57" s="204"/>
      <c r="K57" s="204"/>
      <c r="L57" s="204"/>
      <c r="M57" s="204"/>
      <c r="N57" s="204"/>
      <c r="O57" s="204"/>
      <c r="P57" s="204"/>
      <c r="Q57" s="204"/>
      <c r="R57" s="204"/>
    </row>
    <row r="58" spans="1:18" ht="12.75">
      <c r="A58" s="330"/>
      <c r="B58" s="330"/>
      <c r="C58" s="178" t="s">
        <v>325</v>
      </c>
      <c r="D58" s="183" t="s">
        <v>326</v>
      </c>
      <c r="E58" s="204">
        <v>10000</v>
      </c>
      <c r="F58" s="204">
        <v>10000</v>
      </c>
      <c r="G58" s="204">
        <v>10000</v>
      </c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</row>
    <row r="59" spans="1:18" ht="12.75">
      <c r="A59" s="330"/>
      <c r="B59" s="330"/>
      <c r="C59" s="178" t="s">
        <v>327</v>
      </c>
      <c r="D59" s="184" t="s">
        <v>328</v>
      </c>
      <c r="E59" s="204">
        <v>50000</v>
      </c>
      <c r="F59" s="204">
        <v>50000</v>
      </c>
      <c r="G59" s="204"/>
      <c r="H59" s="204">
        <v>50000</v>
      </c>
      <c r="I59" s="204"/>
      <c r="J59" s="204"/>
      <c r="K59" s="204"/>
      <c r="L59" s="204"/>
      <c r="M59" s="204"/>
      <c r="N59" s="204"/>
      <c r="O59" s="204"/>
      <c r="P59" s="204"/>
      <c r="Q59" s="204"/>
      <c r="R59" s="204"/>
    </row>
    <row r="60" spans="1:18" ht="12.75">
      <c r="A60" s="330"/>
      <c r="B60" s="330"/>
      <c r="C60" s="178" t="s">
        <v>387</v>
      </c>
      <c r="D60" s="192" t="s">
        <v>388</v>
      </c>
      <c r="E60" s="204">
        <v>18000</v>
      </c>
      <c r="F60" s="204">
        <v>18000</v>
      </c>
      <c r="G60" s="204"/>
      <c r="H60" s="204">
        <v>18000</v>
      </c>
      <c r="I60" s="204"/>
      <c r="J60" s="204"/>
      <c r="K60" s="204"/>
      <c r="L60" s="204"/>
      <c r="M60" s="204"/>
      <c r="N60" s="204"/>
      <c r="O60" s="204"/>
      <c r="P60" s="204"/>
      <c r="Q60" s="204"/>
      <c r="R60" s="204"/>
    </row>
    <row r="61" spans="1:18" ht="12.75">
      <c r="A61" s="330"/>
      <c r="B61" s="330"/>
      <c r="C61" s="178" t="s">
        <v>357</v>
      </c>
      <c r="D61" s="183" t="s">
        <v>358</v>
      </c>
      <c r="E61" s="204">
        <v>5000</v>
      </c>
      <c r="F61" s="204">
        <v>5000</v>
      </c>
      <c r="G61" s="204"/>
      <c r="H61" s="204">
        <v>5000</v>
      </c>
      <c r="I61" s="204"/>
      <c r="J61" s="204"/>
      <c r="K61" s="204"/>
      <c r="L61" s="204"/>
      <c r="M61" s="204"/>
      <c r="N61" s="204"/>
      <c r="O61" s="204"/>
      <c r="P61" s="204"/>
      <c r="Q61" s="204"/>
      <c r="R61" s="204"/>
    </row>
    <row r="62" spans="1:18" ht="12.75">
      <c r="A62" s="330"/>
      <c r="B62" s="330"/>
      <c r="C62" s="178" t="s">
        <v>389</v>
      </c>
      <c r="D62" s="183" t="s">
        <v>390</v>
      </c>
      <c r="E62" s="204">
        <v>1000</v>
      </c>
      <c r="F62" s="204">
        <v>1000</v>
      </c>
      <c r="G62" s="204"/>
      <c r="H62" s="204">
        <v>1000</v>
      </c>
      <c r="I62" s="204"/>
      <c r="J62" s="204"/>
      <c r="K62" s="204"/>
      <c r="L62" s="204"/>
      <c r="M62" s="204"/>
      <c r="N62" s="204"/>
      <c r="O62" s="204"/>
      <c r="P62" s="204"/>
      <c r="Q62" s="204"/>
      <c r="R62" s="204"/>
    </row>
    <row r="63" spans="1:18" ht="12.75">
      <c r="A63" s="330"/>
      <c r="B63" s="330"/>
      <c r="C63" s="178" t="s">
        <v>329</v>
      </c>
      <c r="D63" s="184" t="s">
        <v>330</v>
      </c>
      <c r="E63" s="204">
        <v>160000</v>
      </c>
      <c r="F63" s="204">
        <v>160000</v>
      </c>
      <c r="G63" s="204"/>
      <c r="H63" s="204">
        <v>160000</v>
      </c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ht="12.75">
      <c r="A64" s="330"/>
      <c r="B64" s="330"/>
      <c r="C64" s="178" t="s">
        <v>391</v>
      </c>
      <c r="D64" s="184" t="s">
        <v>392</v>
      </c>
      <c r="E64" s="204">
        <v>8000</v>
      </c>
      <c r="F64" s="204">
        <v>8000</v>
      </c>
      <c r="G64" s="204"/>
      <c r="H64" s="204">
        <v>8000</v>
      </c>
      <c r="I64" s="204"/>
      <c r="J64" s="204"/>
      <c r="K64" s="204"/>
      <c r="L64" s="204"/>
      <c r="M64" s="204"/>
      <c r="N64" s="204"/>
      <c r="O64" s="204"/>
      <c r="P64" s="204"/>
      <c r="Q64" s="204"/>
      <c r="R64" s="204"/>
    </row>
    <row r="65" spans="1:18" ht="25.5">
      <c r="A65" s="330"/>
      <c r="B65" s="330"/>
      <c r="C65" s="178" t="s">
        <v>393</v>
      </c>
      <c r="D65" s="185" t="s">
        <v>394</v>
      </c>
      <c r="E65" s="204">
        <v>10000</v>
      </c>
      <c r="F65" s="204">
        <v>10000</v>
      </c>
      <c r="G65" s="204"/>
      <c r="H65" s="204">
        <v>10000</v>
      </c>
      <c r="I65" s="204"/>
      <c r="J65" s="204"/>
      <c r="K65" s="204"/>
      <c r="L65" s="204"/>
      <c r="M65" s="204"/>
      <c r="N65" s="204"/>
      <c r="O65" s="204"/>
      <c r="P65" s="204"/>
      <c r="Q65" s="204"/>
      <c r="R65" s="204"/>
    </row>
    <row r="66" spans="1:18" ht="25.5">
      <c r="A66" s="330"/>
      <c r="B66" s="330"/>
      <c r="C66" s="178" t="s">
        <v>331</v>
      </c>
      <c r="D66" s="185" t="s">
        <v>332</v>
      </c>
      <c r="E66" s="204">
        <v>10000</v>
      </c>
      <c r="F66" s="204">
        <v>10000</v>
      </c>
      <c r="G66" s="204"/>
      <c r="H66" s="204">
        <v>10000</v>
      </c>
      <c r="I66" s="204"/>
      <c r="J66" s="204"/>
      <c r="K66" s="204"/>
      <c r="L66" s="204"/>
      <c r="M66" s="204"/>
      <c r="N66" s="204"/>
      <c r="O66" s="204"/>
      <c r="P66" s="204"/>
      <c r="Q66" s="204"/>
      <c r="R66" s="204"/>
    </row>
    <row r="67" spans="1:18" ht="12.75">
      <c r="A67" s="330"/>
      <c r="B67" s="330"/>
      <c r="C67" s="178" t="s">
        <v>379</v>
      </c>
      <c r="D67" s="184" t="s">
        <v>380</v>
      </c>
      <c r="E67" s="204">
        <v>31000</v>
      </c>
      <c r="F67" s="204">
        <v>31000</v>
      </c>
      <c r="G67" s="204"/>
      <c r="H67" s="204">
        <v>31000</v>
      </c>
      <c r="I67" s="204"/>
      <c r="J67" s="204"/>
      <c r="K67" s="204"/>
      <c r="L67" s="204"/>
      <c r="M67" s="204"/>
      <c r="N67" s="204"/>
      <c r="O67" s="204"/>
      <c r="P67" s="204"/>
      <c r="Q67" s="204"/>
      <c r="R67" s="204"/>
    </row>
    <row r="68" spans="1:18" ht="12.75">
      <c r="A68" s="330"/>
      <c r="B68" s="330"/>
      <c r="C68" s="178" t="s">
        <v>395</v>
      </c>
      <c r="D68" s="184" t="s">
        <v>396</v>
      </c>
      <c r="E68" s="204">
        <v>3000</v>
      </c>
      <c r="F68" s="204">
        <v>3000</v>
      </c>
      <c r="G68" s="204"/>
      <c r="H68" s="204">
        <v>3000</v>
      </c>
      <c r="I68" s="204"/>
      <c r="J68" s="204"/>
      <c r="K68" s="204"/>
      <c r="L68" s="204"/>
      <c r="M68" s="204"/>
      <c r="N68" s="204"/>
      <c r="O68" s="204"/>
      <c r="P68" s="204"/>
      <c r="Q68" s="204"/>
      <c r="R68" s="204"/>
    </row>
    <row r="69" spans="1:18" ht="12.75">
      <c r="A69" s="330"/>
      <c r="B69" s="330"/>
      <c r="C69" s="178" t="s">
        <v>333</v>
      </c>
      <c r="D69" s="184" t="s">
        <v>334</v>
      </c>
      <c r="E69" s="204">
        <v>5000</v>
      </c>
      <c r="F69" s="204">
        <v>5000</v>
      </c>
      <c r="G69" s="204"/>
      <c r="H69" s="204">
        <v>5000</v>
      </c>
      <c r="I69" s="204"/>
      <c r="J69" s="204"/>
      <c r="K69" s="204"/>
      <c r="L69" s="204"/>
      <c r="M69" s="204"/>
      <c r="N69" s="204"/>
      <c r="O69" s="204"/>
      <c r="P69" s="204"/>
      <c r="Q69" s="204"/>
      <c r="R69" s="204"/>
    </row>
    <row r="70" spans="1:18" ht="12.75">
      <c r="A70" s="330"/>
      <c r="B70" s="330"/>
      <c r="C70" s="178" t="s">
        <v>373</v>
      </c>
      <c r="D70" s="184" t="s">
        <v>374</v>
      </c>
      <c r="E70" s="204">
        <v>21817</v>
      </c>
      <c r="F70" s="204">
        <v>21817</v>
      </c>
      <c r="G70" s="204"/>
      <c r="H70" s="204">
        <v>21817</v>
      </c>
      <c r="I70" s="204"/>
      <c r="J70" s="204"/>
      <c r="K70" s="204"/>
      <c r="L70" s="204"/>
      <c r="M70" s="204"/>
      <c r="N70" s="204"/>
      <c r="O70" s="204"/>
      <c r="P70" s="204"/>
      <c r="Q70" s="204"/>
      <c r="R70" s="204"/>
    </row>
    <row r="71" spans="1:18" ht="25.5">
      <c r="A71" s="330"/>
      <c r="B71" s="330"/>
      <c r="C71" s="178" t="s">
        <v>397</v>
      </c>
      <c r="D71" s="185" t="s">
        <v>398</v>
      </c>
      <c r="E71" s="204">
        <v>12000</v>
      </c>
      <c r="F71" s="204">
        <v>12000</v>
      </c>
      <c r="G71" s="204"/>
      <c r="H71" s="204">
        <v>12000</v>
      </c>
      <c r="I71" s="204"/>
      <c r="J71" s="204"/>
      <c r="K71" s="204"/>
      <c r="L71" s="204"/>
      <c r="M71" s="204"/>
      <c r="N71" s="204"/>
      <c r="O71" s="204"/>
      <c r="P71" s="204"/>
      <c r="Q71" s="204"/>
      <c r="R71" s="204"/>
    </row>
    <row r="72" spans="1:18" ht="25.5">
      <c r="A72" s="330"/>
      <c r="B72" s="330"/>
      <c r="C72" s="178" t="s">
        <v>335</v>
      </c>
      <c r="D72" s="182" t="s">
        <v>336</v>
      </c>
      <c r="E72" s="204">
        <v>12000</v>
      </c>
      <c r="F72" s="204">
        <v>12000</v>
      </c>
      <c r="G72" s="204"/>
      <c r="H72" s="204">
        <v>12000</v>
      </c>
      <c r="I72" s="204"/>
      <c r="J72" s="204"/>
      <c r="K72" s="204"/>
      <c r="L72" s="204"/>
      <c r="M72" s="204"/>
      <c r="N72" s="204"/>
      <c r="O72" s="204"/>
      <c r="P72" s="204"/>
      <c r="Q72" s="204"/>
      <c r="R72" s="204"/>
    </row>
    <row r="73" spans="1:18" ht="25.5">
      <c r="A73" s="330"/>
      <c r="B73" s="330"/>
      <c r="C73" s="178" t="s">
        <v>399</v>
      </c>
      <c r="D73" s="185" t="s">
        <v>400</v>
      </c>
      <c r="E73" s="204">
        <v>10000</v>
      </c>
      <c r="F73" s="204">
        <v>10000</v>
      </c>
      <c r="G73" s="204"/>
      <c r="H73" s="204">
        <v>10000</v>
      </c>
      <c r="I73" s="204"/>
      <c r="J73" s="204"/>
      <c r="K73" s="204"/>
      <c r="L73" s="204"/>
      <c r="M73" s="204"/>
      <c r="N73" s="204"/>
      <c r="O73" s="204"/>
      <c r="P73" s="204"/>
      <c r="Q73" s="204"/>
      <c r="R73" s="204"/>
    </row>
    <row r="74" spans="1:18" ht="28.5" customHeight="1">
      <c r="A74" s="329"/>
      <c r="B74" s="176" t="s">
        <v>401</v>
      </c>
      <c r="C74" s="176"/>
      <c r="D74" s="191" t="s">
        <v>402</v>
      </c>
      <c r="E74" s="205">
        <v>21000</v>
      </c>
      <c r="F74" s="205">
        <v>21000</v>
      </c>
      <c r="G74" s="205"/>
      <c r="H74" s="205">
        <v>21000</v>
      </c>
      <c r="I74" s="205"/>
      <c r="J74" s="205"/>
      <c r="K74" s="205"/>
      <c r="L74" s="204"/>
      <c r="M74" s="204"/>
      <c r="N74" s="204"/>
      <c r="O74" s="204"/>
      <c r="P74" s="204"/>
      <c r="Q74" s="204"/>
      <c r="R74" s="204"/>
    </row>
    <row r="75" spans="1:18" ht="12.75">
      <c r="A75" s="330"/>
      <c r="B75" s="330"/>
      <c r="C75" s="178" t="s">
        <v>327</v>
      </c>
      <c r="D75" s="183" t="s">
        <v>328</v>
      </c>
      <c r="E75" s="204">
        <v>20000</v>
      </c>
      <c r="F75" s="204">
        <v>20000</v>
      </c>
      <c r="G75" s="204"/>
      <c r="H75" s="204">
        <v>20000</v>
      </c>
      <c r="I75" s="204"/>
      <c r="J75" s="204"/>
      <c r="K75" s="204"/>
      <c r="L75" s="204"/>
      <c r="M75" s="204"/>
      <c r="N75" s="204"/>
      <c r="O75" s="204"/>
      <c r="P75" s="204"/>
      <c r="Q75" s="204"/>
      <c r="R75" s="204"/>
    </row>
    <row r="76" spans="1:18" ht="12.75">
      <c r="A76" s="330"/>
      <c r="B76" s="330"/>
      <c r="C76" s="178" t="s">
        <v>329</v>
      </c>
      <c r="D76" s="184" t="s">
        <v>330</v>
      </c>
      <c r="E76" s="204">
        <v>1000</v>
      </c>
      <c r="F76" s="204">
        <v>1000</v>
      </c>
      <c r="G76" s="204"/>
      <c r="H76" s="204">
        <v>1000</v>
      </c>
      <c r="I76" s="204"/>
      <c r="J76" s="204"/>
      <c r="K76" s="204"/>
      <c r="L76" s="204"/>
      <c r="M76" s="204"/>
      <c r="N76" s="204"/>
      <c r="O76" s="204"/>
      <c r="P76" s="204"/>
      <c r="Q76" s="204"/>
      <c r="R76" s="204"/>
    </row>
    <row r="77" spans="1:18" ht="12.75">
      <c r="A77" s="329"/>
      <c r="B77" s="176" t="s">
        <v>403</v>
      </c>
      <c r="C77" s="176"/>
      <c r="D77" s="172" t="s">
        <v>320</v>
      </c>
      <c r="E77" s="205">
        <v>35000</v>
      </c>
      <c r="F77" s="205">
        <v>35000</v>
      </c>
      <c r="G77" s="205"/>
      <c r="H77" s="205">
        <v>35000</v>
      </c>
      <c r="I77" s="205"/>
      <c r="J77" s="205"/>
      <c r="K77" s="205"/>
      <c r="L77" s="204"/>
      <c r="M77" s="204"/>
      <c r="N77" s="204"/>
      <c r="O77" s="204"/>
      <c r="P77" s="204"/>
      <c r="Q77" s="204"/>
      <c r="R77" s="204"/>
    </row>
    <row r="78" spans="1:18" ht="12.75">
      <c r="A78" s="330"/>
      <c r="B78" s="329"/>
      <c r="C78" s="178" t="s">
        <v>377</v>
      </c>
      <c r="D78" s="183" t="s">
        <v>378</v>
      </c>
      <c r="E78" s="204">
        <v>12000</v>
      </c>
      <c r="F78" s="204">
        <v>12000</v>
      </c>
      <c r="G78" s="204"/>
      <c r="H78" s="204">
        <v>12000</v>
      </c>
      <c r="I78" s="204"/>
      <c r="J78" s="204"/>
      <c r="K78" s="204"/>
      <c r="L78" s="204"/>
      <c r="M78" s="204"/>
      <c r="N78" s="204"/>
      <c r="O78" s="204"/>
      <c r="P78" s="204"/>
      <c r="Q78" s="204"/>
      <c r="R78" s="204"/>
    </row>
    <row r="79" spans="1:18" ht="12.75">
      <c r="A79" s="330"/>
      <c r="B79" s="329"/>
      <c r="C79" s="178" t="s">
        <v>327</v>
      </c>
      <c r="D79" s="184" t="s">
        <v>328</v>
      </c>
      <c r="E79" s="204">
        <v>3000</v>
      </c>
      <c r="F79" s="204">
        <v>3000</v>
      </c>
      <c r="G79" s="204"/>
      <c r="H79" s="204">
        <v>3000</v>
      </c>
      <c r="I79" s="204"/>
      <c r="J79" s="204"/>
      <c r="K79" s="204"/>
      <c r="L79" s="204"/>
      <c r="M79" s="204"/>
      <c r="N79" s="204"/>
      <c r="O79" s="204"/>
      <c r="P79" s="204"/>
      <c r="Q79" s="204"/>
      <c r="R79" s="204"/>
    </row>
    <row r="80" spans="1:18" ht="12.75">
      <c r="A80" s="330"/>
      <c r="B80" s="330"/>
      <c r="C80" s="178" t="s">
        <v>329</v>
      </c>
      <c r="D80" s="183" t="s">
        <v>330</v>
      </c>
      <c r="E80" s="204">
        <v>1000</v>
      </c>
      <c r="F80" s="204">
        <v>1000</v>
      </c>
      <c r="G80" s="204"/>
      <c r="H80" s="204">
        <v>1000</v>
      </c>
      <c r="I80" s="204"/>
      <c r="J80" s="204"/>
      <c r="K80" s="204"/>
      <c r="L80" s="204"/>
      <c r="M80" s="204"/>
      <c r="N80" s="204"/>
      <c r="O80" s="204"/>
      <c r="P80" s="204"/>
      <c r="Q80" s="204"/>
      <c r="R80" s="204"/>
    </row>
    <row r="81" spans="1:18" ht="12.75">
      <c r="A81" s="330"/>
      <c r="B81" s="330"/>
      <c r="C81" s="332" t="s">
        <v>333</v>
      </c>
      <c r="D81" s="184" t="s">
        <v>334</v>
      </c>
      <c r="E81" s="204">
        <v>19000</v>
      </c>
      <c r="F81" s="204">
        <v>19000</v>
      </c>
      <c r="G81" s="204"/>
      <c r="H81" s="204">
        <v>19000</v>
      </c>
      <c r="I81" s="204"/>
      <c r="J81" s="204"/>
      <c r="K81" s="204"/>
      <c r="L81" s="204"/>
      <c r="M81" s="204"/>
      <c r="N81" s="204"/>
      <c r="O81" s="204"/>
      <c r="P81" s="204"/>
      <c r="Q81" s="204"/>
      <c r="R81" s="204"/>
    </row>
    <row r="82" spans="1:18" ht="38.25">
      <c r="A82" s="176" t="s">
        <v>404</v>
      </c>
      <c r="B82" s="176"/>
      <c r="C82" s="176"/>
      <c r="D82" s="186" t="s">
        <v>405</v>
      </c>
      <c r="E82" s="205">
        <v>1100</v>
      </c>
      <c r="F82" s="205">
        <v>1100</v>
      </c>
      <c r="G82" s="205"/>
      <c r="H82" s="205">
        <v>1100</v>
      </c>
      <c r="I82" s="205"/>
      <c r="J82" s="205"/>
      <c r="K82" s="205"/>
      <c r="L82" s="204"/>
      <c r="M82" s="204"/>
      <c r="N82" s="204"/>
      <c r="O82" s="204"/>
      <c r="P82" s="204"/>
      <c r="Q82" s="204"/>
      <c r="R82" s="204"/>
    </row>
    <row r="83" spans="1:18" ht="25.5">
      <c r="A83" s="329"/>
      <c r="B83" s="180" t="s">
        <v>406</v>
      </c>
      <c r="C83" s="180"/>
      <c r="D83" s="186" t="s">
        <v>407</v>
      </c>
      <c r="E83" s="205">
        <v>1100</v>
      </c>
      <c r="F83" s="205">
        <v>1100</v>
      </c>
      <c r="G83" s="205"/>
      <c r="H83" s="205">
        <v>1100</v>
      </c>
      <c r="I83" s="205"/>
      <c r="J83" s="205"/>
      <c r="K83" s="205"/>
      <c r="L83" s="204"/>
      <c r="M83" s="204"/>
      <c r="N83" s="204"/>
      <c r="O83" s="204"/>
      <c r="P83" s="204"/>
      <c r="Q83" s="204"/>
      <c r="R83" s="204"/>
    </row>
    <row r="84" spans="1:18" ht="12.75">
      <c r="A84" s="330"/>
      <c r="B84" s="327"/>
      <c r="C84" s="178" t="s">
        <v>327</v>
      </c>
      <c r="D84" s="185" t="s">
        <v>408</v>
      </c>
      <c r="E84" s="204">
        <v>1100</v>
      </c>
      <c r="F84" s="204">
        <v>1100</v>
      </c>
      <c r="G84" s="204"/>
      <c r="H84" s="204">
        <v>1100</v>
      </c>
      <c r="I84" s="204"/>
      <c r="J84" s="204"/>
      <c r="K84" s="204"/>
      <c r="L84" s="204"/>
      <c r="M84" s="204"/>
      <c r="N84" s="204"/>
      <c r="O84" s="204"/>
      <c r="P84" s="204"/>
      <c r="Q84" s="204"/>
      <c r="R84" s="204"/>
    </row>
    <row r="85" spans="1:19" s="424" customFormat="1" ht="25.5">
      <c r="A85" s="419" t="s">
        <v>410</v>
      </c>
      <c r="B85" s="419"/>
      <c r="C85" s="419"/>
      <c r="D85" s="420" t="s">
        <v>411</v>
      </c>
      <c r="E85" s="421">
        <v>91000</v>
      </c>
      <c r="F85" s="421">
        <v>91000</v>
      </c>
      <c r="G85" s="421"/>
      <c r="H85" s="421">
        <v>91000</v>
      </c>
      <c r="I85" s="421"/>
      <c r="J85" s="421"/>
      <c r="K85" s="421"/>
      <c r="L85" s="422"/>
      <c r="M85" s="422"/>
      <c r="N85" s="422"/>
      <c r="O85" s="422"/>
      <c r="P85" s="422"/>
      <c r="Q85" s="422"/>
      <c r="R85" s="422"/>
      <c r="S85" s="423"/>
    </row>
    <row r="86" spans="1:18" ht="12.75">
      <c r="A86" s="329"/>
      <c r="B86" s="180" t="s">
        <v>412</v>
      </c>
      <c r="C86" s="176"/>
      <c r="D86" s="187" t="s">
        <v>413</v>
      </c>
      <c r="E86" s="205">
        <v>88000</v>
      </c>
      <c r="F86" s="205">
        <v>88000</v>
      </c>
      <c r="G86" s="205"/>
      <c r="H86" s="205">
        <v>88000</v>
      </c>
      <c r="I86" s="205"/>
      <c r="J86" s="205"/>
      <c r="K86" s="205"/>
      <c r="L86" s="204"/>
      <c r="M86" s="204"/>
      <c r="N86" s="204"/>
      <c r="O86" s="204"/>
      <c r="P86" s="204"/>
      <c r="Q86" s="204"/>
      <c r="R86" s="204"/>
    </row>
    <row r="87" spans="1:18" ht="25.5">
      <c r="A87" s="330"/>
      <c r="B87" s="330"/>
      <c r="C87" s="178" t="s">
        <v>383</v>
      </c>
      <c r="D87" s="185" t="s">
        <v>384</v>
      </c>
      <c r="E87" s="204">
        <v>30000</v>
      </c>
      <c r="F87" s="204">
        <v>30000</v>
      </c>
      <c r="G87" s="204"/>
      <c r="H87" s="204">
        <v>30000</v>
      </c>
      <c r="I87" s="204"/>
      <c r="J87" s="204"/>
      <c r="K87" s="204"/>
      <c r="L87" s="204"/>
      <c r="M87" s="204"/>
      <c r="N87" s="204"/>
      <c r="O87" s="204"/>
      <c r="P87" s="204"/>
      <c r="Q87" s="204"/>
      <c r="R87" s="204"/>
    </row>
    <row r="88" spans="1:18" ht="12.75">
      <c r="A88" s="330"/>
      <c r="B88" s="330"/>
      <c r="C88" s="178" t="s">
        <v>327</v>
      </c>
      <c r="D88" s="183" t="s">
        <v>328</v>
      </c>
      <c r="E88" s="204">
        <v>24000</v>
      </c>
      <c r="F88" s="204">
        <v>24000</v>
      </c>
      <c r="G88" s="204"/>
      <c r="H88" s="204">
        <v>24000</v>
      </c>
      <c r="I88" s="204"/>
      <c r="J88" s="204"/>
      <c r="K88" s="204"/>
      <c r="L88" s="204"/>
      <c r="M88" s="204"/>
      <c r="N88" s="204"/>
      <c r="O88" s="204"/>
      <c r="P88" s="204"/>
      <c r="Q88" s="204"/>
      <c r="R88" s="204"/>
    </row>
    <row r="89" spans="1:18" ht="12.75">
      <c r="A89" s="330"/>
      <c r="B89" s="330"/>
      <c r="C89" s="178" t="s">
        <v>387</v>
      </c>
      <c r="D89" s="183" t="s">
        <v>388</v>
      </c>
      <c r="E89" s="204">
        <v>10000</v>
      </c>
      <c r="F89" s="204">
        <v>10000</v>
      </c>
      <c r="G89" s="204"/>
      <c r="H89" s="204">
        <v>10000</v>
      </c>
      <c r="I89" s="204"/>
      <c r="J89" s="204"/>
      <c r="K89" s="204"/>
      <c r="L89" s="204"/>
      <c r="M89" s="204"/>
      <c r="N89" s="204"/>
      <c r="O89" s="204"/>
      <c r="P89" s="204"/>
      <c r="Q89" s="204"/>
      <c r="R89" s="204"/>
    </row>
    <row r="90" spans="1:18" ht="12.75">
      <c r="A90" s="330"/>
      <c r="B90" s="330"/>
      <c r="C90" s="178" t="s">
        <v>389</v>
      </c>
      <c r="D90" s="183" t="s">
        <v>390</v>
      </c>
      <c r="E90" s="204">
        <v>1000</v>
      </c>
      <c r="F90" s="204">
        <v>1000</v>
      </c>
      <c r="G90" s="204"/>
      <c r="H90" s="204">
        <v>1000</v>
      </c>
      <c r="I90" s="204"/>
      <c r="J90" s="204"/>
      <c r="K90" s="204"/>
      <c r="L90" s="204"/>
      <c r="M90" s="204"/>
      <c r="N90" s="204"/>
      <c r="O90" s="204"/>
      <c r="P90" s="204"/>
      <c r="Q90" s="204"/>
      <c r="R90" s="204"/>
    </row>
    <row r="91" spans="1:18" ht="12.75">
      <c r="A91" s="330"/>
      <c r="B91" s="330"/>
      <c r="C91" s="178" t="s">
        <v>329</v>
      </c>
      <c r="D91" s="184" t="s">
        <v>409</v>
      </c>
      <c r="E91" s="204">
        <v>10000</v>
      </c>
      <c r="F91" s="204">
        <v>10000</v>
      </c>
      <c r="G91" s="204"/>
      <c r="H91" s="204">
        <v>10000</v>
      </c>
      <c r="I91" s="204"/>
      <c r="J91" s="204"/>
      <c r="K91" s="204"/>
      <c r="L91" s="204"/>
      <c r="M91" s="204"/>
      <c r="N91" s="204"/>
      <c r="O91" s="204"/>
      <c r="P91" s="204"/>
      <c r="Q91" s="204"/>
      <c r="R91" s="204"/>
    </row>
    <row r="92" spans="1:18" ht="12.75">
      <c r="A92" s="330"/>
      <c r="B92" s="330"/>
      <c r="C92" s="178" t="s">
        <v>333</v>
      </c>
      <c r="D92" s="184" t="s">
        <v>334</v>
      </c>
      <c r="E92" s="204">
        <v>13000</v>
      </c>
      <c r="F92" s="204">
        <v>13000</v>
      </c>
      <c r="G92" s="204"/>
      <c r="H92" s="204">
        <v>13000</v>
      </c>
      <c r="I92" s="204"/>
      <c r="J92" s="204"/>
      <c r="K92" s="204"/>
      <c r="L92" s="204"/>
      <c r="M92" s="204"/>
      <c r="N92" s="204"/>
      <c r="O92" s="204"/>
      <c r="P92" s="204"/>
      <c r="Q92" s="204"/>
      <c r="R92" s="204"/>
    </row>
    <row r="93" spans="1:19" s="424" customFormat="1" ht="12.75">
      <c r="A93" s="425"/>
      <c r="B93" s="419" t="s">
        <v>414</v>
      </c>
      <c r="C93" s="419"/>
      <c r="D93" s="426" t="s">
        <v>415</v>
      </c>
      <c r="E93" s="421">
        <v>3000</v>
      </c>
      <c r="F93" s="421">
        <v>3000</v>
      </c>
      <c r="G93" s="421"/>
      <c r="H93" s="421">
        <v>3000</v>
      </c>
      <c r="I93" s="421"/>
      <c r="J93" s="421"/>
      <c r="K93" s="421"/>
      <c r="L93" s="422"/>
      <c r="M93" s="422"/>
      <c r="N93" s="422"/>
      <c r="O93" s="422"/>
      <c r="P93" s="422"/>
      <c r="Q93" s="422"/>
      <c r="R93" s="422"/>
      <c r="S93" s="423"/>
    </row>
    <row r="94" spans="1:18" ht="12.75">
      <c r="A94" s="330"/>
      <c r="B94" s="330"/>
      <c r="C94" s="178" t="s">
        <v>327</v>
      </c>
      <c r="D94" s="183" t="s">
        <v>328</v>
      </c>
      <c r="E94" s="204">
        <v>2000</v>
      </c>
      <c r="F94" s="204">
        <v>2000</v>
      </c>
      <c r="G94" s="204"/>
      <c r="H94" s="204">
        <v>2000</v>
      </c>
      <c r="I94" s="204"/>
      <c r="J94" s="204"/>
      <c r="K94" s="204"/>
      <c r="L94" s="204"/>
      <c r="M94" s="204"/>
      <c r="N94" s="204"/>
      <c r="O94" s="204"/>
      <c r="P94" s="204"/>
      <c r="Q94" s="204"/>
      <c r="R94" s="204"/>
    </row>
    <row r="95" spans="1:18" ht="12.75">
      <c r="A95" s="330"/>
      <c r="B95" s="330"/>
      <c r="C95" s="178" t="s">
        <v>329</v>
      </c>
      <c r="D95" s="184" t="s">
        <v>409</v>
      </c>
      <c r="E95" s="204">
        <v>1000</v>
      </c>
      <c r="F95" s="204">
        <v>1000</v>
      </c>
      <c r="G95" s="204"/>
      <c r="H95" s="204">
        <v>1000</v>
      </c>
      <c r="I95" s="204"/>
      <c r="J95" s="204"/>
      <c r="K95" s="204"/>
      <c r="L95" s="204"/>
      <c r="M95" s="204"/>
      <c r="N95" s="204"/>
      <c r="O95" s="204"/>
      <c r="P95" s="204"/>
      <c r="Q95" s="204"/>
      <c r="R95" s="204"/>
    </row>
    <row r="96" spans="1:18" ht="51">
      <c r="A96" s="176" t="s">
        <v>417</v>
      </c>
      <c r="B96" s="176"/>
      <c r="C96" s="176"/>
      <c r="D96" s="186" t="s">
        <v>418</v>
      </c>
      <c r="E96" s="205">
        <v>61000</v>
      </c>
      <c r="F96" s="205">
        <v>61000</v>
      </c>
      <c r="G96" s="205">
        <v>40000</v>
      </c>
      <c r="H96" s="205">
        <v>21000</v>
      </c>
      <c r="I96" s="205"/>
      <c r="J96" s="205"/>
      <c r="K96" s="205"/>
      <c r="L96" s="204"/>
      <c r="M96" s="204"/>
      <c r="N96" s="204"/>
      <c r="O96" s="204"/>
      <c r="P96" s="204"/>
      <c r="Q96" s="204"/>
      <c r="R96" s="204"/>
    </row>
    <row r="97" spans="1:18" ht="27.75" customHeight="1">
      <c r="A97" s="329"/>
      <c r="B97" s="176" t="s">
        <v>419</v>
      </c>
      <c r="C97" s="176"/>
      <c r="D97" s="186" t="s">
        <v>420</v>
      </c>
      <c r="E97" s="205">
        <v>61000</v>
      </c>
      <c r="F97" s="205">
        <v>61000</v>
      </c>
      <c r="G97" s="205">
        <v>40000</v>
      </c>
      <c r="H97" s="205">
        <v>21000</v>
      </c>
      <c r="I97" s="205"/>
      <c r="J97" s="205"/>
      <c r="K97" s="205"/>
      <c r="L97" s="204"/>
      <c r="M97" s="204"/>
      <c r="N97" s="204"/>
      <c r="O97" s="204"/>
      <c r="P97" s="204"/>
      <c r="Q97" s="204"/>
      <c r="R97" s="204"/>
    </row>
    <row r="98" spans="1:18" ht="12.75">
      <c r="A98" s="330"/>
      <c r="B98" s="330"/>
      <c r="C98" s="178" t="s">
        <v>421</v>
      </c>
      <c r="D98" s="184" t="s">
        <v>422</v>
      </c>
      <c r="E98" s="204">
        <v>40000</v>
      </c>
      <c r="F98" s="204">
        <v>40000</v>
      </c>
      <c r="G98" s="204">
        <v>40000</v>
      </c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</row>
    <row r="99" spans="1:18" ht="12.75">
      <c r="A99" s="330"/>
      <c r="B99" s="330"/>
      <c r="C99" s="178" t="s">
        <v>327</v>
      </c>
      <c r="D99" s="184" t="s">
        <v>328</v>
      </c>
      <c r="E99" s="204">
        <v>5000</v>
      </c>
      <c r="F99" s="204">
        <v>5000</v>
      </c>
      <c r="G99" s="204"/>
      <c r="H99" s="204">
        <v>5000</v>
      </c>
      <c r="I99" s="204"/>
      <c r="J99" s="204"/>
      <c r="K99" s="204"/>
      <c r="L99" s="204"/>
      <c r="M99" s="204"/>
      <c r="N99" s="204"/>
      <c r="O99" s="204"/>
      <c r="P99" s="204"/>
      <c r="Q99" s="204"/>
      <c r="R99" s="204"/>
    </row>
    <row r="100" spans="1:18" ht="12.75">
      <c r="A100" s="330"/>
      <c r="B100" s="330"/>
      <c r="C100" s="178" t="s">
        <v>329</v>
      </c>
      <c r="D100" s="184" t="s">
        <v>330</v>
      </c>
      <c r="E100" s="204">
        <v>10000</v>
      </c>
      <c r="F100" s="204">
        <v>10000</v>
      </c>
      <c r="G100" s="204"/>
      <c r="H100" s="204">
        <v>10000</v>
      </c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</row>
    <row r="101" spans="1:18" ht="12.75">
      <c r="A101" s="330"/>
      <c r="B101" s="330"/>
      <c r="C101" s="332" t="s">
        <v>333</v>
      </c>
      <c r="D101" s="336" t="s">
        <v>334</v>
      </c>
      <c r="E101" s="204">
        <v>6000</v>
      </c>
      <c r="F101" s="204">
        <v>6000</v>
      </c>
      <c r="G101" s="204"/>
      <c r="H101" s="204">
        <v>6000</v>
      </c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</row>
    <row r="102" spans="1:18" ht="12.75">
      <c r="A102" s="176" t="s">
        <v>423</v>
      </c>
      <c r="B102" s="176"/>
      <c r="C102" s="176"/>
      <c r="D102" s="338" t="s">
        <v>424</v>
      </c>
      <c r="E102" s="205">
        <v>287800</v>
      </c>
      <c r="F102" s="205">
        <v>287800</v>
      </c>
      <c r="G102" s="205"/>
      <c r="H102" s="205"/>
      <c r="I102" s="205"/>
      <c r="J102" s="205"/>
      <c r="K102" s="205"/>
      <c r="L102" s="205">
        <v>64600</v>
      </c>
      <c r="M102" s="205">
        <v>223200</v>
      </c>
      <c r="N102" s="205"/>
      <c r="O102" s="205"/>
      <c r="P102" s="205"/>
      <c r="Q102" s="205"/>
      <c r="R102" s="204"/>
    </row>
    <row r="103" spans="1:18" ht="25.5">
      <c r="A103" s="329"/>
      <c r="B103" s="180" t="s">
        <v>425</v>
      </c>
      <c r="C103" s="180"/>
      <c r="D103" s="337" t="s">
        <v>426</v>
      </c>
      <c r="E103" s="205">
        <v>223200</v>
      </c>
      <c r="F103" s="205">
        <v>223200</v>
      </c>
      <c r="G103" s="205"/>
      <c r="H103" s="205"/>
      <c r="I103" s="205"/>
      <c r="J103" s="205"/>
      <c r="K103" s="205"/>
      <c r="L103" s="205"/>
      <c r="M103" s="205">
        <v>223200</v>
      </c>
      <c r="N103" s="205"/>
      <c r="O103" s="205"/>
      <c r="P103" s="205"/>
      <c r="Q103" s="205"/>
      <c r="R103" s="204"/>
    </row>
    <row r="104" spans="1:18" ht="38.25">
      <c r="A104" s="329"/>
      <c r="B104" s="327"/>
      <c r="C104" s="178" t="s">
        <v>427</v>
      </c>
      <c r="D104" s="185" t="s">
        <v>428</v>
      </c>
      <c r="E104" s="204">
        <v>223200</v>
      </c>
      <c r="F104" s="204">
        <v>223200</v>
      </c>
      <c r="G104" s="204"/>
      <c r="H104" s="204"/>
      <c r="I104" s="204"/>
      <c r="J104" s="204"/>
      <c r="K104" s="204"/>
      <c r="L104" s="204"/>
      <c r="M104" s="204">
        <v>223200</v>
      </c>
      <c r="N104" s="204"/>
      <c r="O104" s="204"/>
      <c r="P104" s="204"/>
      <c r="Q104" s="204"/>
      <c r="R104" s="204"/>
    </row>
    <row r="105" spans="1:18" ht="39" customHeight="1">
      <c r="A105" s="329"/>
      <c r="B105" s="176" t="s">
        <v>429</v>
      </c>
      <c r="C105" s="176"/>
      <c r="D105" s="186" t="s">
        <v>430</v>
      </c>
      <c r="E105" s="205">
        <v>64600</v>
      </c>
      <c r="F105" s="205">
        <v>64600</v>
      </c>
      <c r="G105" s="204"/>
      <c r="H105" s="204"/>
      <c r="I105" s="204"/>
      <c r="J105" s="204"/>
      <c r="K105" s="204"/>
      <c r="L105" s="205">
        <v>64600</v>
      </c>
      <c r="M105" s="204"/>
      <c r="N105" s="204"/>
      <c r="O105" s="204"/>
      <c r="P105" s="204"/>
      <c r="Q105" s="204"/>
      <c r="R105" s="204"/>
    </row>
    <row r="106" spans="1:18" ht="12.75">
      <c r="A106" s="330"/>
      <c r="B106" s="327"/>
      <c r="C106" s="178" t="s">
        <v>431</v>
      </c>
      <c r="D106" s="184" t="s">
        <v>432</v>
      </c>
      <c r="E106" s="204">
        <v>64600</v>
      </c>
      <c r="F106" s="204">
        <v>64600</v>
      </c>
      <c r="G106" s="204"/>
      <c r="H106" s="204"/>
      <c r="I106" s="204"/>
      <c r="J106" s="204"/>
      <c r="K106" s="204"/>
      <c r="L106" s="204">
        <v>64600</v>
      </c>
      <c r="M106" s="204"/>
      <c r="N106" s="204"/>
      <c r="O106" s="204"/>
      <c r="P106" s="204"/>
      <c r="Q106" s="204"/>
      <c r="R106" s="204"/>
    </row>
    <row r="107" spans="1:19" s="424" customFormat="1" ht="12.75">
      <c r="A107" s="419" t="s">
        <v>433</v>
      </c>
      <c r="B107" s="419"/>
      <c r="C107" s="419"/>
      <c r="D107" s="427" t="s">
        <v>434</v>
      </c>
      <c r="E107" s="421">
        <v>77538</v>
      </c>
      <c r="F107" s="421">
        <v>77538</v>
      </c>
      <c r="G107" s="421"/>
      <c r="H107" s="421">
        <v>61000</v>
      </c>
      <c r="I107" s="421">
        <v>16538</v>
      </c>
      <c r="J107" s="421"/>
      <c r="K107" s="421"/>
      <c r="L107" s="422"/>
      <c r="M107" s="422"/>
      <c r="N107" s="422"/>
      <c r="O107" s="422"/>
      <c r="P107" s="422"/>
      <c r="Q107" s="422"/>
      <c r="R107" s="422"/>
      <c r="S107" s="423"/>
    </row>
    <row r="108" spans="1:18" ht="25.5">
      <c r="A108" s="329"/>
      <c r="B108" s="176" t="s">
        <v>435</v>
      </c>
      <c r="C108" s="176"/>
      <c r="D108" s="191" t="s">
        <v>436</v>
      </c>
      <c r="E108" s="205">
        <v>16538</v>
      </c>
      <c r="F108" s="205">
        <v>16538</v>
      </c>
      <c r="G108" s="205"/>
      <c r="H108" s="205"/>
      <c r="I108" s="205">
        <v>16538</v>
      </c>
      <c r="J108" s="205"/>
      <c r="K108" s="205"/>
      <c r="L108" s="204"/>
      <c r="M108" s="204"/>
      <c r="N108" s="204"/>
      <c r="O108" s="204"/>
      <c r="P108" s="204"/>
      <c r="Q108" s="204"/>
      <c r="R108" s="204"/>
    </row>
    <row r="109" spans="1:18" ht="51">
      <c r="A109" s="339"/>
      <c r="B109" s="339"/>
      <c r="C109" s="272" t="s">
        <v>352</v>
      </c>
      <c r="D109" s="273" t="s">
        <v>353</v>
      </c>
      <c r="E109" s="208">
        <v>16538</v>
      </c>
      <c r="F109" s="208">
        <v>16538</v>
      </c>
      <c r="G109" s="208"/>
      <c r="H109" s="208"/>
      <c r="I109" s="208">
        <v>16538</v>
      </c>
      <c r="J109" s="208"/>
      <c r="K109" s="208"/>
      <c r="L109" s="208"/>
      <c r="M109" s="208"/>
      <c r="N109" s="204"/>
      <c r="O109" s="204"/>
      <c r="P109" s="204"/>
      <c r="Q109" s="204"/>
      <c r="R109" s="204"/>
    </row>
    <row r="110" spans="1:18" ht="12.75">
      <c r="A110" s="329"/>
      <c r="B110" s="176" t="s">
        <v>437</v>
      </c>
      <c r="C110" s="176"/>
      <c r="D110" s="187" t="s">
        <v>438</v>
      </c>
      <c r="E110" s="205">
        <v>10000</v>
      </c>
      <c r="F110" s="205">
        <v>10000</v>
      </c>
      <c r="G110" s="205"/>
      <c r="H110" s="205">
        <v>10000</v>
      </c>
      <c r="I110" s="205"/>
      <c r="J110" s="205"/>
      <c r="K110" s="205"/>
      <c r="L110" s="204"/>
      <c r="M110" s="204"/>
      <c r="N110" s="204"/>
      <c r="O110" s="204"/>
      <c r="P110" s="204"/>
      <c r="Q110" s="204"/>
      <c r="R110" s="204"/>
    </row>
    <row r="111" spans="1:18" ht="12.75">
      <c r="A111" s="329"/>
      <c r="B111" s="330"/>
      <c r="C111" s="333" t="s">
        <v>327</v>
      </c>
      <c r="D111" s="193" t="s">
        <v>328</v>
      </c>
      <c r="E111" s="204">
        <v>1500</v>
      </c>
      <c r="F111" s="204">
        <v>1500</v>
      </c>
      <c r="G111" s="204"/>
      <c r="H111" s="204">
        <v>1500</v>
      </c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</row>
    <row r="112" spans="1:18" ht="12.75">
      <c r="A112" s="330"/>
      <c r="B112" s="330"/>
      <c r="C112" s="333" t="s">
        <v>329</v>
      </c>
      <c r="D112" s="193" t="s">
        <v>330</v>
      </c>
      <c r="E112" s="204">
        <v>4000</v>
      </c>
      <c r="F112" s="204">
        <v>4000</v>
      </c>
      <c r="G112" s="204"/>
      <c r="H112" s="204">
        <v>4000</v>
      </c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</row>
    <row r="113" spans="1:18" ht="12.75">
      <c r="A113" s="330"/>
      <c r="B113" s="330"/>
      <c r="C113" s="327" t="s">
        <v>333</v>
      </c>
      <c r="D113" s="184" t="s">
        <v>334</v>
      </c>
      <c r="E113" s="204">
        <v>4500</v>
      </c>
      <c r="F113" s="204">
        <v>4500</v>
      </c>
      <c r="G113" s="204"/>
      <c r="H113" s="204">
        <v>4500</v>
      </c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</row>
    <row r="114" spans="1:19" s="424" customFormat="1" ht="12.75">
      <c r="A114" s="425"/>
      <c r="B114" s="419" t="s">
        <v>439</v>
      </c>
      <c r="C114" s="419"/>
      <c r="D114" s="426" t="s">
        <v>440</v>
      </c>
      <c r="E114" s="421">
        <v>51000</v>
      </c>
      <c r="F114" s="421">
        <v>51000</v>
      </c>
      <c r="G114" s="421"/>
      <c r="H114" s="421">
        <v>51000</v>
      </c>
      <c r="I114" s="421"/>
      <c r="J114" s="421"/>
      <c r="K114" s="421"/>
      <c r="L114" s="422"/>
      <c r="M114" s="422"/>
      <c r="N114" s="422"/>
      <c r="O114" s="422"/>
      <c r="P114" s="422"/>
      <c r="Q114" s="422"/>
      <c r="R114" s="422"/>
      <c r="S114" s="423"/>
    </row>
    <row r="115" spans="1:19" s="424" customFormat="1" ht="12.75">
      <c r="A115" s="428"/>
      <c r="B115" s="429"/>
      <c r="C115" s="430" t="s">
        <v>416</v>
      </c>
      <c r="D115" s="431" t="s">
        <v>440</v>
      </c>
      <c r="E115" s="422">
        <v>51000</v>
      </c>
      <c r="F115" s="422">
        <v>51000</v>
      </c>
      <c r="G115" s="422"/>
      <c r="H115" s="422">
        <v>51000</v>
      </c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3"/>
    </row>
    <row r="116" spans="1:19" s="424" customFormat="1" ht="12.75">
      <c r="A116" s="432" t="s">
        <v>441</v>
      </c>
      <c r="B116" s="419"/>
      <c r="C116" s="419"/>
      <c r="D116" s="427" t="s">
        <v>442</v>
      </c>
      <c r="E116" s="421">
        <v>6859839</v>
      </c>
      <c r="F116" s="421">
        <v>6859839</v>
      </c>
      <c r="G116" s="421">
        <v>5196588</v>
      </c>
      <c r="H116" s="421">
        <v>1619751</v>
      </c>
      <c r="I116" s="421">
        <v>43500</v>
      </c>
      <c r="J116" s="421"/>
      <c r="K116" s="421"/>
      <c r="L116" s="422"/>
      <c r="M116" s="422"/>
      <c r="N116" s="421"/>
      <c r="O116" s="421"/>
      <c r="P116" s="422"/>
      <c r="Q116" s="422"/>
      <c r="R116" s="422"/>
      <c r="S116" s="423"/>
    </row>
    <row r="117" spans="1:18" ht="12.75">
      <c r="A117" s="176" t="s">
        <v>441</v>
      </c>
      <c r="B117" s="176" t="s">
        <v>443</v>
      </c>
      <c r="C117" s="176" t="s">
        <v>347</v>
      </c>
      <c r="D117" s="172" t="s">
        <v>444</v>
      </c>
      <c r="E117" s="205">
        <v>1250000</v>
      </c>
      <c r="F117" s="205"/>
      <c r="G117" s="205"/>
      <c r="H117" s="205"/>
      <c r="I117" s="205"/>
      <c r="J117" s="205"/>
      <c r="K117" s="205"/>
      <c r="L117" s="204"/>
      <c r="M117" s="204"/>
      <c r="N117" s="205">
        <v>1250000</v>
      </c>
      <c r="O117" s="205">
        <v>1250000</v>
      </c>
      <c r="P117" s="204"/>
      <c r="Q117" s="204"/>
      <c r="R117" s="204"/>
    </row>
    <row r="118" spans="1:18" ht="12.75">
      <c r="A118" s="176" t="s">
        <v>445</v>
      </c>
      <c r="B118" s="176"/>
      <c r="C118" s="176"/>
      <c r="D118" s="172" t="s">
        <v>446</v>
      </c>
      <c r="E118" s="205">
        <v>85000</v>
      </c>
      <c r="F118" s="205">
        <v>85000</v>
      </c>
      <c r="G118" s="205">
        <v>19000</v>
      </c>
      <c r="H118" s="205">
        <v>49000</v>
      </c>
      <c r="I118" s="205">
        <v>17000</v>
      </c>
      <c r="J118" s="205"/>
      <c r="K118" s="205"/>
      <c r="L118" s="204"/>
      <c r="M118" s="204"/>
      <c r="N118" s="204"/>
      <c r="O118" s="205"/>
      <c r="P118" s="204"/>
      <c r="Q118" s="204"/>
      <c r="R118" s="204"/>
    </row>
    <row r="119" spans="1:18" ht="12.75">
      <c r="A119" s="329"/>
      <c r="B119" s="176" t="s">
        <v>447</v>
      </c>
      <c r="C119" s="176"/>
      <c r="D119" s="172" t="s">
        <v>448</v>
      </c>
      <c r="E119" s="205">
        <v>2000</v>
      </c>
      <c r="F119" s="205">
        <v>2000</v>
      </c>
      <c r="G119" s="205"/>
      <c r="H119" s="205">
        <v>2000</v>
      </c>
      <c r="I119" s="205"/>
      <c r="J119" s="205"/>
      <c r="K119" s="205"/>
      <c r="L119" s="204"/>
      <c r="M119" s="204"/>
      <c r="N119" s="204"/>
      <c r="O119" s="204"/>
      <c r="P119" s="204"/>
      <c r="Q119" s="204"/>
      <c r="R119" s="204"/>
    </row>
    <row r="120" spans="1:18" ht="12.75">
      <c r="A120" s="329"/>
      <c r="B120" s="329"/>
      <c r="C120" s="178" t="s">
        <v>327</v>
      </c>
      <c r="D120" s="334" t="s">
        <v>328</v>
      </c>
      <c r="E120" s="204">
        <v>2000</v>
      </c>
      <c r="F120" s="204">
        <v>2000</v>
      </c>
      <c r="G120" s="204"/>
      <c r="H120" s="204">
        <v>2000</v>
      </c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</row>
    <row r="121" spans="1:18" ht="12.75">
      <c r="A121" s="329"/>
      <c r="B121" s="329"/>
      <c r="C121" s="178" t="s">
        <v>329</v>
      </c>
      <c r="D121" s="334" t="s">
        <v>330</v>
      </c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</row>
    <row r="122" spans="1:18" ht="12.75">
      <c r="A122" s="329"/>
      <c r="B122" s="176" t="s">
        <v>449</v>
      </c>
      <c r="C122" s="176"/>
      <c r="D122" s="340" t="s">
        <v>450</v>
      </c>
      <c r="E122" s="205">
        <v>83000</v>
      </c>
      <c r="F122" s="205">
        <v>83000</v>
      </c>
      <c r="G122" s="205">
        <v>19000</v>
      </c>
      <c r="H122" s="205">
        <v>47000</v>
      </c>
      <c r="I122" s="205">
        <v>17000</v>
      </c>
      <c r="J122" s="205"/>
      <c r="K122" s="205"/>
      <c r="L122" s="204"/>
      <c r="M122" s="204"/>
      <c r="N122" s="204"/>
      <c r="O122" s="204"/>
      <c r="P122" s="204"/>
      <c r="Q122" s="204"/>
      <c r="R122" s="204"/>
    </row>
    <row r="123" spans="1:18" ht="51">
      <c r="A123" s="329"/>
      <c r="B123" s="329"/>
      <c r="C123" s="178" t="s">
        <v>451</v>
      </c>
      <c r="D123" s="335" t="s">
        <v>452</v>
      </c>
      <c r="E123" s="204">
        <v>17000</v>
      </c>
      <c r="F123" s="204">
        <v>17000</v>
      </c>
      <c r="G123" s="204"/>
      <c r="H123" s="204"/>
      <c r="I123" s="204">
        <v>17000</v>
      </c>
      <c r="J123" s="204"/>
      <c r="K123" s="204"/>
      <c r="L123" s="204"/>
      <c r="M123" s="204"/>
      <c r="N123" s="204"/>
      <c r="O123" s="204"/>
      <c r="P123" s="204"/>
      <c r="Q123" s="204"/>
      <c r="R123" s="204"/>
    </row>
    <row r="124" spans="1:18" ht="12.75">
      <c r="A124" s="329"/>
      <c r="B124" s="329"/>
      <c r="C124" s="178" t="s">
        <v>377</v>
      </c>
      <c r="D124" s="335" t="s">
        <v>378</v>
      </c>
      <c r="E124" s="204">
        <v>1000</v>
      </c>
      <c r="F124" s="204">
        <v>1000</v>
      </c>
      <c r="G124" s="204"/>
      <c r="H124" s="204">
        <v>1000</v>
      </c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</row>
    <row r="125" spans="1:18" ht="12.75">
      <c r="A125" s="330"/>
      <c r="B125" s="330"/>
      <c r="C125" s="178" t="s">
        <v>321</v>
      </c>
      <c r="D125" s="334" t="s">
        <v>322</v>
      </c>
      <c r="E125" s="204">
        <v>1000</v>
      </c>
      <c r="F125" s="204">
        <v>1000</v>
      </c>
      <c r="G125" s="204"/>
      <c r="H125" s="204">
        <v>1000</v>
      </c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</row>
    <row r="126" spans="1:18" ht="12.75">
      <c r="A126" s="330"/>
      <c r="B126" s="330"/>
      <c r="C126" s="178" t="s">
        <v>325</v>
      </c>
      <c r="D126" s="334" t="s">
        <v>326</v>
      </c>
      <c r="E126" s="204">
        <v>19000</v>
      </c>
      <c r="F126" s="204">
        <v>19000</v>
      </c>
      <c r="G126" s="204">
        <v>19000</v>
      </c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</row>
    <row r="127" spans="1:18" ht="12.75">
      <c r="A127" s="330"/>
      <c r="B127" s="330"/>
      <c r="C127" s="178" t="s">
        <v>327</v>
      </c>
      <c r="D127" s="334" t="s">
        <v>328</v>
      </c>
      <c r="E127" s="204">
        <v>11000</v>
      </c>
      <c r="F127" s="204">
        <v>11000</v>
      </c>
      <c r="G127" s="204"/>
      <c r="H127" s="204">
        <v>11000</v>
      </c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</row>
    <row r="128" spans="1:18" ht="12.75">
      <c r="A128" s="330"/>
      <c r="B128" s="330"/>
      <c r="C128" s="178" t="s">
        <v>453</v>
      </c>
      <c r="D128" s="334" t="s">
        <v>454</v>
      </c>
      <c r="E128" s="204">
        <v>1500</v>
      </c>
      <c r="F128" s="204">
        <v>1500</v>
      </c>
      <c r="G128" s="204"/>
      <c r="H128" s="204">
        <v>1500</v>
      </c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</row>
    <row r="129" spans="1:18" ht="12.75">
      <c r="A129" s="330"/>
      <c r="B129" s="330"/>
      <c r="C129" s="178" t="s">
        <v>329</v>
      </c>
      <c r="D129" s="334" t="s">
        <v>330</v>
      </c>
      <c r="E129" s="204">
        <v>30000</v>
      </c>
      <c r="F129" s="204">
        <v>30000</v>
      </c>
      <c r="G129" s="204"/>
      <c r="H129" s="204">
        <v>30000</v>
      </c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</row>
    <row r="130" spans="1:18" ht="25.5">
      <c r="A130" s="330"/>
      <c r="B130" s="330"/>
      <c r="C130" s="178" t="s">
        <v>455</v>
      </c>
      <c r="D130" s="335" t="s">
        <v>456</v>
      </c>
      <c r="E130" s="204">
        <v>2500</v>
      </c>
      <c r="F130" s="204">
        <v>2500</v>
      </c>
      <c r="G130" s="204"/>
      <c r="H130" s="204">
        <v>2500</v>
      </c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</row>
    <row r="131" spans="1:19" s="424" customFormat="1" ht="12.75">
      <c r="A131" s="433">
        <v>852</v>
      </c>
      <c r="B131" s="433"/>
      <c r="C131" s="433"/>
      <c r="D131" s="427" t="s">
        <v>457</v>
      </c>
      <c r="E131" s="421">
        <v>3899786</v>
      </c>
      <c r="F131" s="421">
        <v>3899786</v>
      </c>
      <c r="G131" s="421">
        <v>404188</v>
      </c>
      <c r="H131" s="421">
        <v>413948</v>
      </c>
      <c r="I131" s="421"/>
      <c r="J131" s="421">
        <v>3081650</v>
      </c>
      <c r="K131" s="421"/>
      <c r="L131" s="422"/>
      <c r="M131" s="422"/>
      <c r="N131" s="422"/>
      <c r="O131" s="422"/>
      <c r="P131" s="422"/>
      <c r="Q131" s="422"/>
      <c r="R131" s="422"/>
      <c r="S131" s="423"/>
    </row>
    <row r="132" spans="1:18" ht="12.75">
      <c r="A132" s="177"/>
      <c r="B132" s="177">
        <v>85202</v>
      </c>
      <c r="C132" s="177"/>
      <c r="D132" s="172" t="s">
        <v>458</v>
      </c>
      <c r="E132" s="205">
        <v>300000</v>
      </c>
      <c r="F132" s="205">
        <v>300000</v>
      </c>
      <c r="G132" s="205"/>
      <c r="H132" s="205">
        <v>300000</v>
      </c>
      <c r="I132" s="205"/>
      <c r="J132" s="205"/>
      <c r="K132" s="205"/>
      <c r="L132" s="204"/>
      <c r="M132" s="204"/>
      <c r="N132" s="204"/>
      <c r="O132" s="204"/>
      <c r="P132" s="204"/>
      <c r="Q132" s="204"/>
      <c r="R132" s="204"/>
    </row>
    <row r="133" spans="1:18" ht="38.25">
      <c r="A133" s="343"/>
      <c r="B133" s="347"/>
      <c r="C133" s="181">
        <v>4330</v>
      </c>
      <c r="D133" s="182" t="s">
        <v>459</v>
      </c>
      <c r="E133" s="204">
        <v>300000</v>
      </c>
      <c r="F133" s="204">
        <v>300000</v>
      </c>
      <c r="G133" s="204"/>
      <c r="H133" s="204">
        <v>300000</v>
      </c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</row>
    <row r="134" spans="1:19" s="424" customFormat="1" ht="51">
      <c r="A134" s="434"/>
      <c r="B134" s="433">
        <v>85212</v>
      </c>
      <c r="C134" s="433"/>
      <c r="D134" s="435" t="s">
        <v>0</v>
      </c>
      <c r="E134" s="421">
        <v>2522329</v>
      </c>
      <c r="F134" s="421">
        <v>2522329</v>
      </c>
      <c r="G134" s="421">
        <v>47169</v>
      </c>
      <c r="H134" s="421">
        <v>28501</v>
      </c>
      <c r="I134" s="421"/>
      <c r="J134" s="421">
        <v>2446659</v>
      </c>
      <c r="K134" s="421"/>
      <c r="L134" s="422"/>
      <c r="M134" s="422"/>
      <c r="N134" s="422"/>
      <c r="O134" s="422"/>
      <c r="P134" s="422"/>
      <c r="Q134" s="422"/>
      <c r="R134" s="422"/>
      <c r="S134" s="423"/>
    </row>
    <row r="135" spans="1:18" ht="25.5">
      <c r="A135" s="343"/>
      <c r="B135" s="343"/>
      <c r="C135" s="207">
        <v>3020</v>
      </c>
      <c r="D135" s="349" t="s">
        <v>384</v>
      </c>
      <c r="E135" s="208">
        <v>100</v>
      </c>
      <c r="F135" s="208">
        <v>100</v>
      </c>
      <c r="G135" s="208"/>
      <c r="H135" s="208">
        <v>100</v>
      </c>
      <c r="I135" s="208"/>
      <c r="J135" s="205"/>
      <c r="K135" s="205"/>
      <c r="L135" s="204"/>
      <c r="M135" s="204"/>
      <c r="N135" s="204"/>
      <c r="O135" s="204"/>
      <c r="P135" s="204"/>
      <c r="Q135" s="204"/>
      <c r="R135" s="204"/>
    </row>
    <row r="136" spans="1:19" s="424" customFormat="1" ht="12.75">
      <c r="A136" s="434"/>
      <c r="B136" s="434"/>
      <c r="C136" s="436">
        <v>3110</v>
      </c>
      <c r="D136" s="437" t="s">
        <v>460</v>
      </c>
      <c r="E136" s="422">
        <v>2446659</v>
      </c>
      <c r="F136" s="422">
        <v>2446659</v>
      </c>
      <c r="G136" s="422"/>
      <c r="H136" s="422"/>
      <c r="I136" s="422"/>
      <c r="J136" s="422">
        <v>2446659</v>
      </c>
      <c r="K136" s="422"/>
      <c r="L136" s="422"/>
      <c r="M136" s="422"/>
      <c r="N136" s="422"/>
      <c r="O136" s="422"/>
      <c r="P136" s="422"/>
      <c r="Q136" s="422"/>
      <c r="R136" s="422"/>
      <c r="S136" s="423"/>
    </row>
    <row r="137" spans="1:18" ht="12.75">
      <c r="A137" s="343"/>
      <c r="B137" s="343"/>
      <c r="C137" s="179">
        <v>4010</v>
      </c>
      <c r="D137" s="183" t="s">
        <v>370</v>
      </c>
      <c r="E137" s="204">
        <v>36000</v>
      </c>
      <c r="F137" s="204">
        <v>36000</v>
      </c>
      <c r="G137" s="204">
        <v>36000</v>
      </c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</row>
    <row r="138" spans="1:18" ht="12.75">
      <c r="A138" s="343"/>
      <c r="B138" s="343"/>
      <c r="C138" s="179">
        <v>4040</v>
      </c>
      <c r="D138" s="183" t="s">
        <v>372</v>
      </c>
      <c r="E138" s="204">
        <v>3212</v>
      </c>
      <c r="F138" s="204">
        <v>3212</v>
      </c>
      <c r="G138" s="204">
        <v>3212</v>
      </c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</row>
    <row r="139" spans="1:19" s="424" customFormat="1" ht="12.75">
      <c r="A139" s="434"/>
      <c r="B139" s="434"/>
      <c r="C139" s="436">
        <v>4110</v>
      </c>
      <c r="D139" s="437" t="s">
        <v>322</v>
      </c>
      <c r="E139" s="422">
        <v>5996</v>
      </c>
      <c r="F139" s="422">
        <v>5996</v>
      </c>
      <c r="G139" s="422">
        <v>5996</v>
      </c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3"/>
    </row>
    <row r="140" spans="1:18" ht="12.75">
      <c r="A140" s="343"/>
      <c r="B140" s="343"/>
      <c r="C140" s="179">
        <v>4120</v>
      </c>
      <c r="D140" s="183" t="s">
        <v>324</v>
      </c>
      <c r="E140" s="204">
        <v>961</v>
      </c>
      <c r="F140" s="204">
        <v>961</v>
      </c>
      <c r="G140" s="204">
        <v>961</v>
      </c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</row>
    <row r="141" spans="1:18" ht="12.75">
      <c r="A141" s="343"/>
      <c r="B141" s="343"/>
      <c r="C141" s="179">
        <v>4170</v>
      </c>
      <c r="D141" s="183" t="s">
        <v>326</v>
      </c>
      <c r="E141" s="204">
        <v>1000</v>
      </c>
      <c r="F141" s="204">
        <v>1000</v>
      </c>
      <c r="G141" s="204">
        <v>1000</v>
      </c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</row>
    <row r="142" spans="1:18" ht="12.75">
      <c r="A142" s="343"/>
      <c r="B142" s="343"/>
      <c r="C142" s="179">
        <v>4210</v>
      </c>
      <c r="D142" s="183" t="s">
        <v>328</v>
      </c>
      <c r="E142" s="204">
        <v>5413</v>
      </c>
      <c r="F142" s="204">
        <v>5413</v>
      </c>
      <c r="G142" s="204"/>
      <c r="H142" s="204">
        <v>5413</v>
      </c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</row>
    <row r="143" spans="1:18" ht="12.75">
      <c r="A143" s="343"/>
      <c r="B143" s="343"/>
      <c r="C143" s="179">
        <v>4260</v>
      </c>
      <c r="D143" s="183" t="s">
        <v>388</v>
      </c>
      <c r="E143" s="204">
        <v>1300</v>
      </c>
      <c r="F143" s="204">
        <v>1300</v>
      </c>
      <c r="G143" s="204"/>
      <c r="H143" s="204">
        <v>1300</v>
      </c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</row>
    <row r="144" spans="1:18" ht="12.75">
      <c r="A144" s="343"/>
      <c r="B144" s="343"/>
      <c r="C144" s="179">
        <v>4280</v>
      </c>
      <c r="D144" s="183" t="s">
        <v>390</v>
      </c>
      <c r="E144" s="204">
        <v>50</v>
      </c>
      <c r="F144" s="204">
        <v>50</v>
      </c>
      <c r="G144" s="204"/>
      <c r="H144" s="204">
        <v>50</v>
      </c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</row>
    <row r="145" spans="1:18" ht="12.75">
      <c r="A145" s="343"/>
      <c r="B145" s="343"/>
      <c r="C145" s="179">
        <v>4300</v>
      </c>
      <c r="D145" s="183" t="s">
        <v>330</v>
      </c>
      <c r="E145" s="204">
        <v>10000</v>
      </c>
      <c r="F145" s="204">
        <v>10000</v>
      </c>
      <c r="G145" s="204"/>
      <c r="H145" s="204">
        <v>10000</v>
      </c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</row>
    <row r="146" spans="1:18" ht="25.5">
      <c r="A146" s="343"/>
      <c r="B146" s="343"/>
      <c r="C146" s="179">
        <v>4370</v>
      </c>
      <c r="D146" s="182" t="s">
        <v>332</v>
      </c>
      <c r="E146" s="204">
        <v>1500</v>
      </c>
      <c r="F146" s="204">
        <v>1500</v>
      </c>
      <c r="G146" s="204"/>
      <c r="H146" s="204">
        <v>1500</v>
      </c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</row>
    <row r="147" spans="1:18" ht="12.75">
      <c r="A147" s="343"/>
      <c r="B147" s="343"/>
      <c r="C147" s="179">
        <v>4400</v>
      </c>
      <c r="D147" s="182" t="s">
        <v>461</v>
      </c>
      <c r="E147" s="204">
        <v>6588</v>
      </c>
      <c r="F147" s="204">
        <v>6588</v>
      </c>
      <c r="G147" s="204"/>
      <c r="H147" s="204">
        <v>6588</v>
      </c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</row>
    <row r="148" spans="1:18" ht="12.75">
      <c r="A148" s="343"/>
      <c r="B148" s="343"/>
      <c r="C148" s="179">
        <v>4410</v>
      </c>
      <c r="D148" s="183" t="s">
        <v>380</v>
      </c>
      <c r="E148" s="204">
        <v>300</v>
      </c>
      <c r="F148" s="204">
        <v>300</v>
      </c>
      <c r="G148" s="204"/>
      <c r="H148" s="204">
        <v>300</v>
      </c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</row>
    <row r="149" spans="1:18" ht="12.75">
      <c r="A149" s="343"/>
      <c r="B149" s="343"/>
      <c r="C149" s="179">
        <v>4440</v>
      </c>
      <c r="D149" s="183" t="s">
        <v>462</v>
      </c>
      <c r="E149" s="204">
        <v>1650</v>
      </c>
      <c r="F149" s="204">
        <v>1650</v>
      </c>
      <c r="G149" s="204"/>
      <c r="H149" s="204">
        <v>1650</v>
      </c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</row>
    <row r="150" spans="1:18" ht="25.5">
      <c r="A150" s="343"/>
      <c r="B150" s="343"/>
      <c r="C150" s="179">
        <v>4700</v>
      </c>
      <c r="D150" s="194" t="s">
        <v>398</v>
      </c>
      <c r="E150" s="204">
        <v>700</v>
      </c>
      <c r="F150" s="204">
        <v>700</v>
      </c>
      <c r="G150" s="204"/>
      <c r="H150" s="204">
        <v>700</v>
      </c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</row>
    <row r="151" spans="1:18" ht="25.5">
      <c r="A151" s="343"/>
      <c r="B151" s="343"/>
      <c r="C151" s="179">
        <v>4740</v>
      </c>
      <c r="D151" s="182" t="s">
        <v>336</v>
      </c>
      <c r="E151" s="204">
        <v>400</v>
      </c>
      <c r="F151" s="204">
        <v>400</v>
      </c>
      <c r="G151" s="204"/>
      <c r="H151" s="204">
        <v>400</v>
      </c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</row>
    <row r="152" spans="1:18" ht="25.5">
      <c r="A152" s="343"/>
      <c r="B152" s="343"/>
      <c r="C152" s="179">
        <v>4750</v>
      </c>
      <c r="D152" s="185" t="s">
        <v>400</v>
      </c>
      <c r="E152" s="204">
        <v>500</v>
      </c>
      <c r="F152" s="204">
        <v>500</v>
      </c>
      <c r="G152" s="204"/>
      <c r="H152" s="204">
        <v>500</v>
      </c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</row>
    <row r="153" spans="1:18" ht="52.5" customHeight="1">
      <c r="A153" s="343"/>
      <c r="B153" s="177">
        <v>85213</v>
      </c>
      <c r="C153" s="177"/>
      <c r="D153" s="191" t="s">
        <v>463</v>
      </c>
      <c r="E153" s="205">
        <v>21086</v>
      </c>
      <c r="F153" s="205">
        <v>21086</v>
      </c>
      <c r="G153" s="205"/>
      <c r="H153" s="205">
        <v>21086</v>
      </c>
      <c r="I153" s="205"/>
      <c r="J153" s="205"/>
      <c r="K153" s="205"/>
      <c r="L153" s="204"/>
      <c r="M153" s="204"/>
      <c r="N153" s="204"/>
      <c r="O153" s="204"/>
      <c r="P153" s="204"/>
      <c r="Q153" s="204"/>
      <c r="R153" s="204"/>
    </row>
    <row r="154" spans="1:18" ht="12.75">
      <c r="A154" s="331"/>
      <c r="B154" s="328"/>
      <c r="C154" s="179">
        <v>4130</v>
      </c>
      <c r="D154" s="183" t="s">
        <v>464</v>
      </c>
      <c r="E154" s="204">
        <v>21086</v>
      </c>
      <c r="F154" s="204">
        <v>21086</v>
      </c>
      <c r="G154" s="204"/>
      <c r="H154" s="204">
        <v>21086</v>
      </c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</row>
    <row r="155" spans="1:18" ht="25.5">
      <c r="A155" s="343"/>
      <c r="B155" s="177">
        <v>85214</v>
      </c>
      <c r="C155" s="177"/>
      <c r="D155" s="191" t="s">
        <v>465</v>
      </c>
      <c r="E155" s="205">
        <v>289898</v>
      </c>
      <c r="F155" s="205">
        <v>289898</v>
      </c>
      <c r="G155" s="205"/>
      <c r="H155" s="205"/>
      <c r="I155" s="205"/>
      <c r="J155" s="205">
        <v>289898</v>
      </c>
      <c r="K155" s="205"/>
      <c r="L155" s="204"/>
      <c r="M155" s="204"/>
      <c r="N155" s="204"/>
      <c r="O155" s="204"/>
      <c r="P155" s="204"/>
      <c r="Q155" s="204"/>
      <c r="R155" s="204"/>
    </row>
    <row r="156" spans="1:18" ht="12.75">
      <c r="A156" s="343"/>
      <c r="B156" s="341"/>
      <c r="C156" s="179">
        <v>3110</v>
      </c>
      <c r="D156" s="183" t="s">
        <v>460</v>
      </c>
      <c r="E156" s="204">
        <v>289898</v>
      </c>
      <c r="F156" s="204">
        <v>289898</v>
      </c>
      <c r="G156" s="204"/>
      <c r="H156" s="204"/>
      <c r="I156" s="204"/>
      <c r="J156" s="204">
        <v>289898</v>
      </c>
      <c r="K156" s="204"/>
      <c r="L156" s="204"/>
      <c r="M156" s="204"/>
      <c r="N156" s="204"/>
      <c r="O156" s="204"/>
      <c r="P156" s="204"/>
      <c r="Q156" s="204"/>
      <c r="R156" s="204"/>
    </row>
    <row r="157" spans="1:18" ht="12.75">
      <c r="A157" s="343"/>
      <c r="B157" s="177">
        <v>85215</v>
      </c>
      <c r="C157" s="177"/>
      <c r="D157" s="172" t="s">
        <v>466</v>
      </c>
      <c r="E157" s="205">
        <v>200000</v>
      </c>
      <c r="F157" s="205">
        <v>200000</v>
      </c>
      <c r="G157" s="205"/>
      <c r="H157" s="205"/>
      <c r="I157" s="205"/>
      <c r="J157" s="205">
        <v>200000</v>
      </c>
      <c r="K157" s="205"/>
      <c r="L157" s="204"/>
      <c r="M157" s="204"/>
      <c r="N157" s="204"/>
      <c r="O157" s="204"/>
      <c r="P157" s="204"/>
      <c r="Q157" s="204"/>
      <c r="R157" s="204"/>
    </row>
    <row r="158" spans="1:18" ht="12.75">
      <c r="A158" s="343"/>
      <c r="B158" s="341"/>
      <c r="C158" s="179">
        <v>3110</v>
      </c>
      <c r="D158" s="183" t="s">
        <v>460</v>
      </c>
      <c r="E158" s="204">
        <v>200000</v>
      </c>
      <c r="F158" s="204">
        <v>200000</v>
      </c>
      <c r="G158" s="204"/>
      <c r="H158" s="204"/>
      <c r="I158" s="204"/>
      <c r="J158" s="204">
        <v>200000</v>
      </c>
      <c r="K158" s="204"/>
      <c r="L158" s="204"/>
      <c r="M158" s="204"/>
      <c r="N158" s="204"/>
      <c r="O158" s="204"/>
      <c r="P158" s="204"/>
      <c r="Q158" s="204"/>
      <c r="R158" s="204"/>
    </row>
    <row r="159" spans="1:18" ht="12.75">
      <c r="A159" s="343"/>
      <c r="B159" s="177">
        <v>85216</v>
      </c>
      <c r="C159" s="177"/>
      <c r="D159" s="172" t="s">
        <v>673</v>
      </c>
      <c r="E159" s="205">
        <v>87037</v>
      </c>
      <c r="F159" s="205">
        <v>87037</v>
      </c>
      <c r="G159" s="205"/>
      <c r="H159" s="205"/>
      <c r="I159" s="204"/>
      <c r="J159" s="205">
        <v>87037</v>
      </c>
      <c r="K159" s="204"/>
      <c r="L159" s="204"/>
      <c r="M159" s="204"/>
      <c r="N159" s="204"/>
      <c r="O159" s="204"/>
      <c r="P159" s="204"/>
      <c r="Q159" s="204"/>
      <c r="R159" s="204"/>
    </row>
    <row r="160" spans="1:18" ht="12.75">
      <c r="A160" s="343"/>
      <c r="B160" s="341"/>
      <c r="C160" s="179">
        <v>3110</v>
      </c>
      <c r="D160" s="183" t="s">
        <v>460</v>
      </c>
      <c r="E160" s="204">
        <v>87037</v>
      </c>
      <c r="F160" s="204">
        <v>87037</v>
      </c>
      <c r="G160" s="204"/>
      <c r="H160" s="204"/>
      <c r="I160" s="204"/>
      <c r="J160" s="204">
        <v>87037</v>
      </c>
      <c r="K160" s="204"/>
      <c r="L160" s="204"/>
      <c r="M160" s="204"/>
      <c r="N160" s="204"/>
      <c r="O160" s="204"/>
      <c r="P160" s="204"/>
      <c r="Q160" s="204"/>
      <c r="R160" s="204"/>
    </row>
    <row r="161" spans="1:18" ht="12.75">
      <c r="A161" s="343"/>
      <c r="B161" s="177">
        <v>85219</v>
      </c>
      <c r="C161" s="177"/>
      <c r="D161" s="172" t="s">
        <v>467</v>
      </c>
      <c r="E161" s="205">
        <v>266820</v>
      </c>
      <c r="F161" s="205">
        <v>266820</v>
      </c>
      <c r="G161" s="205">
        <v>231750</v>
      </c>
      <c r="H161" s="205">
        <v>35070</v>
      </c>
      <c r="I161" s="205"/>
      <c r="J161" s="205"/>
      <c r="K161" s="204"/>
      <c r="L161" s="204"/>
      <c r="M161" s="204"/>
      <c r="N161" s="204"/>
      <c r="O161" s="204"/>
      <c r="P161" s="204"/>
      <c r="Q161" s="204"/>
      <c r="R161" s="204"/>
    </row>
    <row r="162" spans="1:18" ht="25.5">
      <c r="A162" s="343"/>
      <c r="B162" s="343"/>
      <c r="C162" s="207">
        <v>3020</v>
      </c>
      <c r="D162" s="349" t="s">
        <v>384</v>
      </c>
      <c r="E162" s="208">
        <v>100</v>
      </c>
      <c r="F162" s="208">
        <v>100</v>
      </c>
      <c r="G162" s="208"/>
      <c r="H162" s="208">
        <v>100</v>
      </c>
      <c r="I162" s="208"/>
      <c r="J162" s="205"/>
      <c r="K162" s="204"/>
      <c r="L162" s="204"/>
      <c r="M162" s="204"/>
      <c r="N162" s="204"/>
      <c r="O162" s="204"/>
      <c r="P162" s="204"/>
      <c r="Q162" s="204"/>
      <c r="R162" s="204"/>
    </row>
    <row r="163" spans="1:18" ht="12.75">
      <c r="A163" s="343"/>
      <c r="B163" s="343"/>
      <c r="C163" s="179">
        <v>4010</v>
      </c>
      <c r="D163" s="183" t="s">
        <v>468</v>
      </c>
      <c r="E163" s="204">
        <v>179170</v>
      </c>
      <c r="F163" s="204">
        <v>179170</v>
      </c>
      <c r="G163" s="204">
        <v>179170</v>
      </c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</row>
    <row r="164" spans="1:18" ht="12.75">
      <c r="A164" s="343"/>
      <c r="B164" s="343"/>
      <c r="C164" s="179">
        <v>4040</v>
      </c>
      <c r="D164" s="183" t="s">
        <v>469</v>
      </c>
      <c r="E164" s="204">
        <v>13800</v>
      </c>
      <c r="F164" s="204">
        <v>13800</v>
      </c>
      <c r="G164" s="204">
        <v>13800</v>
      </c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</row>
    <row r="165" spans="1:18" ht="12.75">
      <c r="A165" s="343"/>
      <c r="B165" s="343"/>
      <c r="C165" s="179">
        <v>4110</v>
      </c>
      <c r="D165" s="183" t="s">
        <v>470</v>
      </c>
      <c r="E165" s="204">
        <v>29505</v>
      </c>
      <c r="F165" s="204">
        <v>29505</v>
      </c>
      <c r="G165" s="204">
        <v>29505</v>
      </c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</row>
    <row r="166" spans="1:18" ht="12.75">
      <c r="A166" s="343"/>
      <c r="B166" s="343"/>
      <c r="C166" s="179">
        <v>4120</v>
      </c>
      <c r="D166" s="183" t="s">
        <v>324</v>
      </c>
      <c r="E166" s="204">
        <v>3075</v>
      </c>
      <c r="F166" s="204">
        <v>3075</v>
      </c>
      <c r="G166" s="204">
        <v>3075</v>
      </c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</row>
    <row r="167" spans="1:18" ht="12.75">
      <c r="A167" s="343"/>
      <c r="B167" s="343"/>
      <c r="C167" s="179">
        <v>4170</v>
      </c>
      <c r="D167" s="183" t="s">
        <v>326</v>
      </c>
      <c r="E167" s="204">
        <v>6200</v>
      </c>
      <c r="F167" s="204">
        <v>6200</v>
      </c>
      <c r="G167" s="204">
        <v>6200</v>
      </c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</row>
    <row r="168" spans="1:18" ht="12.75">
      <c r="A168" s="343"/>
      <c r="B168" s="343"/>
      <c r="C168" s="179">
        <v>4210</v>
      </c>
      <c r="D168" s="183" t="s">
        <v>328</v>
      </c>
      <c r="E168" s="204">
        <v>5000</v>
      </c>
      <c r="F168" s="204">
        <v>5000</v>
      </c>
      <c r="G168" s="204"/>
      <c r="H168" s="204">
        <v>5000</v>
      </c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</row>
    <row r="169" spans="1:18" ht="12.75">
      <c r="A169" s="343"/>
      <c r="B169" s="343"/>
      <c r="C169" s="179">
        <v>4260</v>
      </c>
      <c r="D169" s="183" t="s">
        <v>388</v>
      </c>
      <c r="E169" s="204">
        <v>1300</v>
      </c>
      <c r="F169" s="204">
        <v>1300</v>
      </c>
      <c r="G169" s="204"/>
      <c r="H169" s="204">
        <v>1300</v>
      </c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</row>
    <row r="170" spans="1:18" ht="12.75">
      <c r="A170" s="343"/>
      <c r="B170" s="343"/>
      <c r="C170" s="179">
        <v>4280</v>
      </c>
      <c r="D170" s="183" t="s">
        <v>390</v>
      </c>
      <c r="E170" s="204">
        <v>100</v>
      </c>
      <c r="F170" s="204">
        <v>100</v>
      </c>
      <c r="G170" s="204"/>
      <c r="H170" s="204">
        <v>100</v>
      </c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</row>
    <row r="171" spans="1:18" ht="12.75">
      <c r="A171" s="343"/>
      <c r="B171" s="343"/>
      <c r="C171" s="179">
        <v>4300</v>
      </c>
      <c r="D171" s="183" t="s">
        <v>330</v>
      </c>
      <c r="E171" s="204">
        <v>8432</v>
      </c>
      <c r="F171" s="204">
        <v>8432</v>
      </c>
      <c r="G171" s="204"/>
      <c r="H171" s="204">
        <v>8432</v>
      </c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</row>
    <row r="172" spans="1:18" ht="25.5">
      <c r="A172" s="343"/>
      <c r="B172" s="343"/>
      <c r="C172" s="179">
        <v>4370</v>
      </c>
      <c r="D172" s="182" t="s">
        <v>332</v>
      </c>
      <c r="E172" s="204">
        <v>2700</v>
      </c>
      <c r="F172" s="204">
        <v>2700</v>
      </c>
      <c r="G172" s="204"/>
      <c r="H172" s="204">
        <v>2700</v>
      </c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</row>
    <row r="173" spans="1:18" ht="12.75">
      <c r="A173" s="343"/>
      <c r="B173" s="343"/>
      <c r="C173" s="179">
        <v>4400</v>
      </c>
      <c r="D173" s="182" t="s">
        <v>461</v>
      </c>
      <c r="E173" s="204">
        <v>6588</v>
      </c>
      <c r="F173" s="204">
        <v>6588</v>
      </c>
      <c r="G173" s="204"/>
      <c r="H173" s="204">
        <v>6588</v>
      </c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</row>
    <row r="174" spans="1:18" ht="12.75">
      <c r="A174" s="343"/>
      <c r="B174" s="343"/>
      <c r="C174" s="179">
        <v>4410</v>
      </c>
      <c r="D174" s="183" t="s">
        <v>471</v>
      </c>
      <c r="E174" s="204">
        <v>4500</v>
      </c>
      <c r="F174" s="204">
        <v>4500</v>
      </c>
      <c r="G174" s="204"/>
      <c r="H174" s="204">
        <v>4500</v>
      </c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</row>
    <row r="175" spans="1:18" ht="12.75">
      <c r="A175" s="343"/>
      <c r="B175" s="343"/>
      <c r="C175" s="179">
        <v>4430</v>
      </c>
      <c r="D175" s="183" t="s">
        <v>334</v>
      </c>
      <c r="E175" s="204">
        <v>300</v>
      </c>
      <c r="F175" s="204">
        <v>300</v>
      </c>
      <c r="G175" s="204"/>
      <c r="H175" s="204">
        <v>300</v>
      </c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</row>
    <row r="176" spans="1:18" ht="12.75">
      <c r="A176" s="343"/>
      <c r="B176" s="343"/>
      <c r="C176" s="179">
        <v>4440</v>
      </c>
      <c r="D176" s="183" t="s">
        <v>462</v>
      </c>
      <c r="E176" s="204">
        <v>4950</v>
      </c>
      <c r="F176" s="204">
        <v>4950</v>
      </c>
      <c r="G176" s="204"/>
      <c r="H176" s="204">
        <v>4950</v>
      </c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</row>
    <row r="177" spans="1:18" ht="25.5">
      <c r="A177" s="343"/>
      <c r="B177" s="343"/>
      <c r="C177" s="179">
        <v>4700</v>
      </c>
      <c r="D177" s="182" t="s">
        <v>398</v>
      </c>
      <c r="E177" s="204">
        <v>700</v>
      </c>
      <c r="F177" s="204">
        <v>700</v>
      </c>
      <c r="G177" s="204"/>
      <c r="H177" s="204">
        <v>700</v>
      </c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</row>
    <row r="178" spans="1:18" ht="25.5">
      <c r="A178" s="343"/>
      <c r="B178" s="343"/>
      <c r="C178" s="179">
        <v>4740</v>
      </c>
      <c r="D178" s="182" t="s">
        <v>336</v>
      </c>
      <c r="E178" s="204">
        <v>200</v>
      </c>
      <c r="F178" s="204">
        <v>200</v>
      </c>
      <c r="G178" s="204"/>
      <c r="H178" s="204">
        <v>200</v>
      </c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</row>
    <row r="179" spans="1:18" ht="25.5">
      <c r="A179" s="343"/>
      <c r="B179" s="343"/>
      <c r="C179" s="179">
        <v>4750</v>
      </c>
      <c r="D179" s="185" t="s">
        <v>400</v>
      </c>
      <c r="E179" s="204">
        <v>200</v>
      </c>
      <c r="F179" s="204">
        <v>200</v>
      </c>
      <c r="G179" s="204"/>
      <c r="H179" s="204">
        <v>200</v>
      </c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</row>
    <row r="180" spans="1:18" ht="25.5">
      <c r="A180" s="343"/>
      <c r="B180" s="177">
        <v>85228</v>
      </c>
      <c r="C180" s="177"/>
      <c r="D180" s="191" t="s">
        <v>472</v>
      </c>
      <c r="E180" s="205">
        <v>132000</v>
      </c>
      <c r="F180" s="205">
        <v>132000</v>
      </c>
      <c r="G180" s="205">
        <v>123810</v>
      </c>
      <c r="H180" s="205">
        <v>8190</v>
      </c>
      <c r="I180" s="205"/>
      <c r="J180" s="205"/>
      <c r="K180" s="205"/>
      <c r="L180" s="204"/>
      <c r="M180" s="204"/>
      <c r="N180" s="204"/>
      <c r="O180" s="204"/>
      <c r="P180" s="204"/>
      <c r="Q180" s="204"/>
      <c r="R180" s="204"/>
    </row>
    <row r="181" spans="1:18" ht="25.5">
      <c r="A181" s="343"/>
      <c r="B181" s="331"/>
      <c r="C181" s="179">
        <v>3020</v>
      </c>
      <c r="D181" s="182" t="s">
        <v>384</v>
      </c>
      <c r="E181" s="204">
        <v>1500</v>
      </c>
      <c r="F181" s="204">
        <v>1500</v>
      </c>
      <c r="G181" s="204"/>
      <c r="H181" s="204">
        <v>1500</v>
      </c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</row>
    <row r="182" spans="1:18" ht="12.75">
      <c r="A182" s="343"/>
      <c r="B182" s="331"/>
      <c r="C182" s="179">
        <v>4010</v>
      </c>
      <c r="D182" s="183" t="s">
        <v>468</v>
      </c>
      <c r="E182" s="204">
        <v>97409</v>
      </c>
      <c r="F182" s="204">
        <v>97409</v>
      </c>
      <c r="G182" s="204">
        <v>97409</v>
      </c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</row>
    <row r="183" spans="1:18" ht="12.75">
      <c r="A183" s="343"/>
      <c r="B183" s="331"/>
      <c r="C183" s="179">
        <v>4040</v>
      </c>
      <c r="D183" s="182" t="s">
        <v>372</v>
      </c>
      <c r="E183" s="204">
        <v>7745</v>
      </c>
      <c r="F183" s="204">
        <v>7745</v>
      </c>
      <c r="G183" s="204">
        <v>7745</v>
      </c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</row>
    <row r="184" spans="1:18" ht="12.75">
      <c r="A184" s="343"/>
      <c r="B184" s="343"/>
      <c r="C184" s="179">
        <v>4110</v>
      </c>
      <c r="D184" s="183" t="s">
        <v>322</v>
      </c>
      <c r="E184" s="204">
        <v>16079</v>
      </c>
      <c r="F184" s="204">
        <v>16079</v>
      </c>
      <c r="G184" s="204">
        <v>16079</v>
      </c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</row>
    <row r="185" spans="1:18" ht="12.75">
      <c r="A185" s="343"/>
      <c r="B185" s="343"/>
      <c r="C185" s="179">
        <v>4120</v>
      </c>
      <c r="D185" s="183" t="s">
        <v>324</v>
      </c>
      <c r="E185" s="204">
        <v>2577</v>
      </c>
      <c r="F185" s="204">
        <v>2577</v>
      </c>
      <c r="G185" s="204">
        <v>2577</v>
      </c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</row>
    <row r="186" spans="1:18" ht="12.75">
      <c r="A186" s="343"/>
      <c r="B186" s="343"/>
      <c r="C186" s="179">
        <v>4210</v>
      </c>
      <c r="D186" s="183" t="s">
        <v>328</v>
      </c>
      <c r="E186" s="204">
        <v>500</v>
      </c>
      <c r="F186" s="204">
        <v>500</v>
      </c>
      <c r="G186" s="204"/>
      <c r="H186" s="204">
        <v>500</v>
      </c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</row>
    <row r="187" spans="1:18" ht="12.75">
      <c r="A187" s="343"/>
      <c r="B187" s="343"/>
      <c r="C187" s="179">
        <v>4300</v>
      </c>
      <c r="D187" s="183" t="s">
        <v>330</v>
      </c>
      <c r="E187" s="204">
        <v>690</v>
      </c>
      <c r="F187" s="204">
        <v>690</v>
      </c>
      <c r="G187" s="204"/>
      <c r="H187" s="204">
        <v>690</v>
      </c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</row>
    <row r="188" spans="1:18" ht="12.75">
      <c r="A188" s="343"/>
      <c r="B188" s="343"/>
      <c r="C188" s="179">
        <v>4440</v>
      </c>
      <c r="D188" s="183" t="s">
        <v>462</v>
      </c>
      <c r="E188" s="204">
        <v>5500</v>
      </c>
      <c r="F188" s="204">
        <v>5500</v>
      </c>
      <c r="G188" s="204"/>
      <c r="H188" s="204">
        <v>5500</v>
      </c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</row>
    <row r="189" spans="1:18" ht="12.75">
      <c r="A189" s="343"/>
      <c r="B189" s="177">
        <v>85295</v>
      </c>
      <c r="C189" s="177"/>
      <c r="D189" s="172" t="s">
        <v>320</v>
      </c>
      <c r="E189" s="205">
        <v>80616</v>
      </c>
      <c r="F189" s="205">
        <v>80616</v>
      </c>
      <c r="G189" s="205">
        <v>1459</v>
      </c>
      <c r="H189" s="205">
        <v>21101</v>
      </c>
      <c r="I189" s="205"/>
      <c r="J189" s="205">
        <v>58056</v>
      </c>
      <c r="K189" s="205"/>
      <c r="L189" s="204"/>
      <c r="M189" s="204"/>
      <c r="N189" s="204"/>
      <c r="O189" s="204"/>
      <c r="P189" s="204"/>
      <c r="Q189" s="204"/>
      <c r="R189" s="204"/>
    </row>
    <row r="190" spans="1:18" ht="12.75">
      <c r="A190" s="331"/>
      <c r="B190" s="331"/>
      <c r="C190" s="179">
        <v>3110</v>
      </c>
      <c r="D190" s="183" t="s">
        <v>460</v>
      </c>
      <c r="E190" s="204">
        <v>58056</v>
      </c>
      <c r="F190" s="204">
        <v>58056</v>
      </c>
      <c r="G190" s="204"/>
      <c r="H190" s="204"/>
      <c r="I190" s="204"/>
      <c r="J190" s="204">
        <v>58056</v>
      </c>
      <c r="K190" s="204"/>
      <c r="L190" s="204"/>
      <c r="M190" s="204"/>
      <c r="N190" s="204"/>
      <c r="O190" s="204"/>
      <c r="P190" s="204"/>
      <c r="Q190" s="204"/>
      <c r="R190" s="204"/>
    </row>
    <row r="191" spans="1:18" ht="12.75">
      <c r="A191" s="331"/>
      <c r="B191" s="331"/>
      <c r="C191" s="179">
        <v>4173</v>
      </c>
      <c r="D191" s="183" t="s">
        <v>326</v>
      </c>
      <c r="E191" s="204">
        <v>1459</v>
      </c>
      <c r="F191" s="204">
        <v>1459</v>
      </c>
      <c r="G191" s="204">
        <v>1459</v>
      </c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</row>
    <row r="192" spans="1:18" ht="25.5">
      <c r="A192" s="331"/>
      <c r="B192" s="331"/>
      <c r="C192" s="179">
        <v>4243</v>
      </c>
      <c r="D192" s="182" t="s">
        <v>473</v>
      </c>
      <c r="E192" s="204">
        <v>521</v>
      </c>
      <c r="F192" s="204">
        <v>521</v>
      </c>
      <c r="G192" s="204"/>
      <c r="H192" s="204">
        <v>521</v>
      </c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</row>
    <row r="193" spans="1:18" ht="12.75">
      <c r="A193" s="331"/>
      <c r="B193" s="331"/>
      <c r="C193" s="346">
        <v>4303</v>
      </c>
      <c r="D193" s="192" t="s">
        <v>330</v>
      </c>
      <c r="E193" s="204">
        <v>20580</v>
      </c>
      <c r="F193" s="204">
        <v>20580</v>
      </c>
      <c r="G193" s="204"/>
      <c r="H193" s="204">
        <v>20580</v>
      </c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</row>
    <row r="194" spans="1:18" ht="12.75">
      <c r="A194" s="177">
        <v>852</v>
      </c>
      <c r="B194" s="177"/>
      <c r="C194" s="177"/>
      <c r="D194" s="195" t="s">
        <v>670</v>
      </c>
      <c r="E194" s="205">
        <v>29442</v>
      </c>
      <c r="F194" s="205">
        <v>29442</v>
      </c>
      <c r="G194" s="205">
        <v>26421</v>
      </c>
      <c r="H194" s="205">
        <v>3021</v>
      </c>
      <c r="I194" s="205"/>
      <c r="J194" s="204"/>
      <c r="K194" s="204"/>
      <c r="L194" s="204"/>
      <c r="M194" s="204"/>
      <c r="N194" s="204"/>
      <c r="O194" s="204"/>
      <c r="P194" s="204"/>
      <c r="Q194" s="204"/>
      <c r="R194" s="204"/>
    </row>
    <row r="195" spans="1:18" ht="12.75">
      <c r="A195" s="177">
        <v>854</v>
      </c>
      <c r="B195" s="177"/>
      <c r="C195" s="177"/>
      <c r="D195" s="187" t="s">
        <v>671</v>
      </c>
      <c r="E195" s="205">
        <v>140161</v>
      </c>
      <c r="F195" s="205">
        <v>140161</v>
      </c>
      <c r="G195" s="205">
        <v>120656</v>
      </c>
      <c r="H195" s="205">
        <v>19505</v>
      </c>
      <c r="I195" s="205"/>
      <c r="J195" s="205"/>
      <c r="K195" s="205"/>
      <c r="L195" s="204"/>
      <c r="M195" s="204"/>
      <c r="N195" s="204"/>
      <c r="O195" s="204"/>
      <c r="P195" s="204"/>
      <c r="Q195" s="204"/>
      <c r="R195" s="204"/>
    </row>
    <row r="196" spans="1:18" ht="25.5">
      <c r="A196" s="177">
        <v>900</v>
      </c>
      <c r="B196" s="177"/>
      <c r="C196" s="177"/>
      <c r="D196" s="186" t="s">
        <v>474</v>
      </c>
      <c r="E196" s="205">
        <v>1242541</v>
      </c>
      <c r="F196" s="205">
        <v>965142</v>
      </c>
      <c r="G196" s="205">
        <v>33392</v>
      </c>
      <c r="H196" s="205">
        <v>660600</v>
      </c>
      <c r="I196" s="205">
        <v>271150</v>
      </c>
      <c r="J196" s="205"/>
      <c r="K196" s="205"/>
      <c r="L196" s="204"/>
      <c r="M196" s="204"/>
      <c r="N196" s="205">
        <v>277399</v>
      </c>
      <c r="O196" s="205">
        <v>277399</v>
      </c>
      <c r="P196" s="204"/>
      <c r="Q196" s="204"/>
      <c r="R196" s="204"/>
    </row>
    <row r="197" spans="1:18" ht="12.75">
      <c r="A197" s="342"/>
      <c r="B197" s="177">
        <v>90001</v>
      </c>
      <c r="C197" s="177"/>
      <c r="D197" s="186" t="s">
        <v>475</v>
      </c>
      <c r="E197" s="205">
        <v>271150</v>
      </c>
      <c r="F197" s="205">
        <v>271150</v>
      </c>
      <c r="G197" s="205"/>
      <c r="H197" s="205"/>
      <c r="I197" s="205">
        <v>271150</v>
      </c>
      <c r="J197" s="205"/>
      <c r="K197" s="205"/>
      <c r="L197" s="204"/>
      <c r="M197" s="204"/>
      <c r="N197" s="204"/>
      <c r="O197" s="204"/>
      <c r="P197" s="204"/>
      <c r="Q197" s="204"/>
      <c r="R197" s="204"/>
    </row>
    <row r="198" spans="1:18" ht="25.5">
      <c r="A198" s="343"/>
      <c r="B198" s="343"/>
      <c r="C198" s="179">
        <v>2650</v>
      </c>
      <c r="D198" s="185" t="s">
        <v>342</v>
      </c>
      <c r="E198" s="204">
        <v>271150</v>
      </c>
      <c r="F198" s="204">
        <v>271150</v>
      </c>
      <c r="G198" s="204"/>
      <c r="H198" s="204"/>
      <c r="I198" s="204">
        <v>271150</v>
      </c>
      <c r="J198" s="204"/>
      <c r="K198" s="204"/>
      <c r="L198" s="204"/>
      <c r="M198" s="204"/>
      <c r="N198" s="204"/>
      <c r="O198" s="204"/>
      <c r="P198" s="204"/>
      <c r="Q198" s="204"/>
      <c r="R198" s="204"/>
    </row>
    <row r="199" spans="1:18" ht="12.75">
      <c r="A199" s="343"/>
      <c r="B199" s="177">
        <v>90002</v>
      </c>
      <c r="C199" s="177"/>
      <c r="D199" s="186" t="s">
        <v>476</v>
      </c>
      <c r="E199" s="205">
        <v>294574</v>
      </c>
      <c r="F199" s="205">
        <v>17175</v>
      </c>
      <c r="G199" s="205"/>
      <c r="H199" s="205">
        <v>17175</v>
      </c>
      <c r="I199" s="205"/>
      <c r="J199" s="205"/>
      <c r="K199" s="205"/>
      <c r="L199" s="204"/>
      <c r="M199" s="204"/>
      <c r="N199" s="205">
        <v>277399</v>
      </c>
      <c r="O199" s="205">
        <v>277399</v>
      </c>
      <c r="P199" s="204"/>
      <c r="Q199" s="204"/>
      <c r="R199" s="204"/>
    </row>
    <row r="200" spans="1:18" ht="12.75">
      <c r="A200" s="343"/>
      <c r="B200" s="343"/>
      <c r="C200" s="179">
        <v>4430</v>
      </c>
      <c r="D200" s="183" t="s">
        <v>334</v>
      </c>
      <c r="E200" s="204">
        <v>17175</v>
      </c>
      <c r="F200" s="204">
        <v>17175</v>
      </c>
      <c r="G200" s="204"/>
      <c r="H200" s="204">
        <v>17175</v>
      </c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</row>
    <row r="201" spans="1:18" ht="51">
      <c r="A201" s="343"/>
      <c r="B201" s="343"/>
      <c r="C201" s="179">
        <v>6220</v>
      </c>
      <c r="D201" s="182" t="s">
        <v>477</v>
      </c>
      <c r="E201" s="204">
        <v>277399</v>
      </c>
      <c r="F201" s="204"/>
      <c r="G201" s="204"/>
      <c r="H201" s="204"/>
      <c r="I201" s="204"/>
      <c r="J201" s="204"/>
      <c r="K201" s="204"/>
      <c r="L201" s="204"/>
      <c r="M201" s="204"/>
      <c r="N201" s="204">
        <v>277399</v>
      </c>
      <c r="O201" s="204">
        <v>277399</v>
      </c>
      <c r="P201" s="204"/>
      <c r="Q201" s="204"/>
      <c r="R201" s="204"/>
    </row>
    <row r="202" spans="1:18" ht="12.75">
      <c r="A202" s="343"/>
      <c r="B202" s="270">
        <v>90003</v>
      </c>
      <c r="C202" s="177"/>
      <c r="D202" s="187" t="s">
        <v>478</v>
      </c>
      <c r="E202" s="205">
        <v>100000</v>
      </c>
      <c r="F202" s="205">
        <v>100000</v>
      </c>
      <c r="G202" s="205"/>
      <c r="H202" s="205">
        <v>100000</v>
      </c>
      <c r="I202" s="205"/>
      <c r="J202" s="205"/>
      <c r="K202" s="205"/>
      <c r="L202" s="204"/>
      <c r="M202" s="204"/>
      <c r="N202" s="204"/>
      <c r="O202" s="204"/>
      <c r="P202" s="204"/>
      <c r="Q202" s="204"/>
      <c r="R202" s="204"/>
    </row>
    <row r="203" spans="1:18" ht="12.75">
      <c r="A203" s="331"/>
      <c r="B203" s="331"/>
      <c r="C203" s="179">
        <v>4300</v>
      </c>
      <c r="D203" s="184" t="s">
        <v>330</v>
      </c>
      <c r="E203" s="204">
        <v>100000</v>
      </c>
      <c r="F203" s="204">
        <v>100000</v>
      </c>
      <c r="G203" s="204"/>
      <c r="H203" s="204">
        <v>100000</v>
      </c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</row>
    <row r="204" spans="1:18" ht="12.75">
      <c r="A204" s="343"/>
      <c r="B204" s="177">
        <v>90004</v>
      </c>
      <c r="C204" s="177"/>
      <c r="D204" s="189" t="s">
        <v>479</v>
      </c>
      <c r="E204" s="205">
        <v>12700</v>
      </c>
      <c r="F204" s="205">
        <v>12700</v>
      </c>
      <c r="G204" s="205"/>
      <c r="H204" s="205">
        <v>12700</v>
      </c>
      <c r="I204" s="205"/>
      <c r="J204" s="205"/>
      <c r="K204" s="205"/>
      <c r="L204" s="204"/>
      <c r="M204" s="204"/>
      <c r="N204" s="204"/>
      <c r="O204" s="204"/>
      <c r="P204" s="204"/>
      <c r="Q204" s="204"/>
      <c r="R204" s="204"/>
    </row>
    <row r="205" spans="1:18" ht="12.75">
      <c r="A205" s="331"/>
      <c r="B205" s="331"/>
      <c r="C205" s="179">
        <v>4210</v>
      </c>
      <c r="D205" s="184" t="s">
        <v>328</v>
      </c>
      <c r="E205" s="204">
        <v>3700</v>
      </c>
      <c r="F205" s="204">
        <v>3700</v>
      </c>
      <c r="G205" s="204"/>
      <c r="H205" s="204">
        <v>3700</v>
      </c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</row>
    <row r="206" spans="1:18" ht="12.75">
      <c r="A206" s="331"/>
      <c r="B206" s="331"/>
      <c r="C206" s="179">
        <v>4300</v>
      </c>
      <c r="D206" s="184" t="s">
        <v>330</v>
      </c>
      <c r="E206" s="204">
        <v>9000</v>
      </c>
      <c r="F206" s="204">
        <v>9000</v>
      </c>
      <c r="G206" s="204"/>
      <c r="H206" s="204">
        <v>9000</v>
      </c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</row>
    <row r="207" spans="1:18" ht="12.75">
      <c r="A207" s="343"/>
      <c r="B207" s="177">
        <v>90013</v>
      </c>
      <c r="C207" s="177"/>
      <c r="D207" s="187" t="s">
        <v>480</v>
      </c>
      <c r="E207" s="205">
        <v>15000</v>
      </c>
      <c r="F207" s="205">
        <v>15000</v>
      </c>
      <c r="G207" s="205"/>
      <c r="H207" s="205">
        <v>15000</v>
      </c>
      <c r="I207" s="205"/>
      <c r="J207" s="205"/>
      <c r="K207" s="205"/>
      <c r="L207" s="204"/>
      <c r="M207" s="204"/>
      <c r="N207" s="204"/>
      <c r="O207" s="204"/>
      <c r="P207" s="204"/>
      <c r="Q207" s="204"/>
      <c r="R207" s="204"/>
    </row>
    <row r="208" spans="1:18" ht="12.75">
      <c r="A208" s="331"/>
      <c r="B208" s="328"/>
      <c r="C208" s="179">
        <v>4300</v>
      </c>
      <c r="D208" s="184" t="s">
        <v>330</v>
      </c>
      <c r="E208" s="204">
        <v>15000</v>
      </c>
      <c r="F208" s="204">
        <v>15000</v>
      </c>
      <c r="G208" s="204"/>
      <c r="H208" s="204">
        <v>15000</v>
      </c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</row>
    <row r="209" spans="1:18" ht="12.75">
      <c r="A209" s="343"/>
      <c r="B209" s="270">
        <v>90015</v>
      </c>
      <c r="C209" s="177"/>
      <c r="D209" s="187" t="s">
        <v>481</v>
      </c>
      <c r="E209" s="205">
        <v>245000</v>
      </c>
      <c r="F209" s="205">
        <v>245000</v>
      </c>
      <c r="G209" s="205"/>
      <c r="H209" s="205">
        <v>245000</v>
      </c>
      <c r="I209" s="205"/>
      <c r="J209" s="205"/>
      <c r="K209" s="205"/>
      <c r="L209" s="204"/>
      <c r="M209" s="204"/>
      <c r="N209" s="204"/>
      <c r="O209" s="204"/>
      <c r="P209" s="204"/>
      <c r="Q209" s="204"/>
      <c r="R209" s="204"/>
    </row>
    <row r="210" spans="1:18" ht="12.75">
      <c r="A210" s="331"/>
      <c r="B210" s="331"/>
      <c r="C210" s="179">
        <v>4260</v>
      </c>
      <c r="D210" s="183" t="s">
        <v>482</v>
      </c>
      <c r="E210" s="204">
        <v>200000</v>
      </c>
      <c r="F210" s="204">
        <v>200000</v>
      </c>
      <c r="G210" s="204"/>
      <c r="H210" s="204">
        <v>200000</v>
      </c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</row>
    <row r="211" spans="1:18" ht="12.75">
      <c r="A211" s="331"/>
      <c r="B211" s="331"/>
      <c r="C211" s="179">
        <v>4300</v>
      </c>
      <c r="D211" s="184" t="s">
        <v>330</v>
      </c>
      <c r="E211" s="204">
        <v>45000</v>
      </c>
      <c r="F211" s="204">
        <v>45000</v>
      </c>
      <c r="G211" s="204"/>
      <c r="H211" s="204">
        <v>45000</v>
      </c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</row>
    <row r="212" spans="1:18" ht="12.75">
      <c r="A212" s="343"/>
      <c r="B212" s="177">
        <v>90095</v>
      </c>
      <c r="C212" s="177"/>
      <c r="D212" s="187" t="s">
        <v>483</v>
      </c>
      <c r="E212" s="205">
        <v>304117</v>
      </c>
      <c r="F212" s="205">
        <v>304117</v>
      </c>
      <c r="G212" s="205">
        <v>33392</v>
      </c>
      <c r="H212" s="205">
        <v>270725</v>
      </c>
      <c r="I212" s="205"/>
      <c r="J212" s="205"/>
      <c r="K212" s="205"/>
      <c r="L212" s="204"/>
      <c r="M212" s="204"/>
      <c r="N212" s="204"/>
      <c r="O212" s="204"/>
      <c r="P212" s="204"/>
      <c r="Q212" s="204"/>
      <c r="R212" s="204"/>
    </row>
    <row r="213" spans="1:18" ht="25.5">
      <c r="A213" s="343"/>
      <c r="B213" s="331"/>
      <c r="C213" s="179">
        <v>3020</v>
      </c>
      <c r="D213" s="185" t="s">
        <v>384</v>
      </c>
      <c r="E213" s="204">
        <v>500</v>
      </c>
      <c r="F213" s="204">
        <v>500</v>
      </c>
      <c r="G213" s="204"/>
      <c r="H213" s="204">
        <v>500</v>
      </c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</row>
    <row r="214" spans="1:18" ht="12.75">
      <c r="A214" s="343"/>
      <c r="B214" s="343"/>
      <c r="C214" s="179">
        <v>4010</v>
      </c>
      <c r="D214" s="184" t="s">
        <v>370</v>
      </c>
      <c r="E214" s="204">
        <v>23706</v>
      </c>
      <c r="F214" s="204">
        <v>23706</v>
      </c>
      <c r="G214" s="204">
        <v>23706</v>
      </c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</row>
    <row r="215" spans="1:18" ht="12.75">
      <c r="A215" s="343"/>
      <c r="B215" s="343"/>
      <c r="C215" s="179">
        <v>4040</v>
      </c>
      <c r="D215" s="184" t="s">
        <v>372</v>
      </c>
      <c r="E215" s="204">
        <v>4700</v>
      </c>
      <c r="F215" s="204">
        <v>4700</v>
      </c>
      <c r="G215" s="204">
        <v>4700</v>
      </c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</row>
    <row r="216" spans="1:18" ht="12.75">
      <c r="A216" s="343"/>
      <c r="B216" s="343"/>
      <c r="C216" s="179">
        <v>4110</v>
      </c>
      <c r="D216" s="184" t="s">
        <v>322</v>
      </c>
      <c r="E216" s="204">
        <v>4290</v>
      </c>
      <c r="F216" s="204">
        <v>4290</v>
      </c>
      <c r="G216" s="204">
        <v>4290</v>
      </c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</row>
    <row r="217" spans="1:18" ht="12.75">
      <c r="A217" s="343"/>
      <c r="B217" s="343"/>
      <c r="C217" s="179">
        <v>4120</v>
      </c>
      <c r="D217" s="193" t="s">
        <v>324</v>
      </c>
      <c r="E217" s="204">
        <v>696</v>
      </c>
      <c r="F217" s="204">
        <v>696</v>
      </c>
      <c r="G217" s="204">
        <v>696</v>
      </c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</row>
    <row r="218" spans="1:18" ht="12.75">
      <c r="A218" s="331"/>
      <c r="B218" s="331"/>
      <c r="C218" s="179">
        <v>4210</v>
      </c>
      <c r="D218" s="184" t="s">
        <v>328</v>
      </c>
      <c r="E218" s="204">
        <v>161183</v>
      </c>
      <c r="F218" s="204">
        <v>161183</v>
      </c>
      <c r="G218" s="204"/>
      <c r="H218" s="204">
        <v>161183</v>
      </c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</row>
    <row r="219" spans="1:18" ht="12.75">
      <c r="A219" s="331"/>
      <c r="B219" s="331"/>
      <c r="C219" s="179">
        <v>4260</v>
      </c>
      <c r="D219" s="183" t="s">
        <v>388</v>
      </c>
      <c r="E219" s="204">
        <v>3000</v>
      </c>
      <c r="F219" s="204">
        <v>3000</v>
      </c>
      <c r="G219" s="204"/>
      <c r="H219" s="204">
        <v>3000</v>
      </c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</row>
    <row r="220" spans="1:18" ht="12.75">
      <c r="A220" s="331"/>
      <c r="B220" s="331"/>
      <c r="C220" s="179">
        <v>4280</v>
      </c>
      <c r="D220" s="183" t="s">
        <v>390</v>
      </c>
      <c r="E220" s="204">
        <v>200</v>
      </c>
      <c r="F220" s="204">
        <v>200</v>
      </c>
      <c r="G220" s="204"/>
      <c r="H220" s="204">
        <v>200</v>
      </c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</row>
    <row r="221" spans="1:18" ht="12.75">
      <c r="A221" s="331"/>
      <c r="B221" s="331"/>
      <c r="C221" s="179">
        <v>4300</v>
      </c>
      <c r="D221" s="184" t="s">
        <v>330</v>
      </c>
      <c r="E221" s="204">
        <v>101442</v>
      </c>
      <c r="F221" s="204">
        <v>101442</v>
      </c>
      <c r="G221" s="204"/>
      <c r="H221" s="204">
        <v>101442</v>
      </c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</row>
    <row r="222" spans="1:18" ht="12.75">
      <c r="A222" s="331"/>
      <c r="B222" s="331"/>
      <c r="C222" s="346">
        <v>4440</v>
      </c>
      <c r="D222" s="183" t="s">
        <v>462</v>
      </c>
      <c r="E222" s="204">
        <v>4400</v>
      </c>
      <c r="F222" s="204">
        <v>4400</v>
      </c>
      <c r="G222" s="204"/>
      <c r="H222" s="204">
        <v>4400</v>
      </c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</row>
    <row r="223" spans="1:18" ht="12.75">
      <c r="A223" s="177">
        <v>921</v>
      </c>
      <c r="B223" s="270"/>
      <c r="C223" s="177"/>
      <c r="D223" s="187" t="s">
        <v>484</v>
      </c>
      <c r="E223" s="205">
        <v>1531276</v>
      </c>
      <c r="F223" s="205">
        <v>531276</v>
      </c>
      <c r="G223" s="205"/>
      <c r="H223" s="205">
        <v>33976</v>
      </c>
      <c r="I223" s="205">
        <v>497300</v>
      </c>
      <c r="J223" s="205"/>
      <c r="K223" s="205"/>
      <c r="L223" s="204"/>
      <c r="M223" s="204"/>
      <c r="N223" s="205">
        <v>1000000</v>
      </c>
      <c r="O223" s="205">
        <v>1000000</v>
      </c>
      <c r="P223" s="204"/>
      <c r="Q223" s="204"/>
      <c r="R223" s="204"/>
    </row>
    <row r="224" spans="1:18" ht="12.75">
      <c r="A224" s="343"/>
      <c r="B224" s="345">
        <v>92109</v>
      </c>
      <c r="C224" s="177"/>
      <c r="D224" s="187" t="s">
        <v>485</v>
      </c>
      <c r="E224" s="205">
        <v>1324976</v>
      </c>
      <c r="F224" s="205">
        <v>324976</v>
      </c>
      <c r="G224" s="205"/>
      <c r="H224" s="205">
        <v>33976</v>
      </c>
      <c r="I224" s="205">
        <v>291000</v>
      </c>
      <c r="J224" s="205"/>
      <c r="K224" s="205"/>
      <c r="L224" s="204"/>
      <c r="M224" s="204"/>
      <c r="N224" s="205">
        <v>1000000</v>
      </c>
      <c r="O224" s="205">
        <v>1000000</v>
      </c>
      <c r="P224" s="204"/>
      <c r="Q224" s="204"/>
      <c r="R224" s="204"/>
    </row>
    <row r="225" spans="1:18" ht="25.5">
      <c r="A225" s="331"/>
      <c r="B225" s="331"/>
      <c r="C225" s="179">
        <v>2480</v>
      </c>
      <c r="D225" s="185" t="s">
        <v>486</v>
      </c>
      <c r="E225" s="204">
        <v>291000</v>
      </c>
      <c r="F225" s="204">
        <v>291000</v>
      </c>
      <c r="G225" s="204"/>
      <c r="H225" s="204"/>
      <c r="I225" s="204">
        <v>291000</v>
      </c>
      <c r="J225" s="204"/>
      <c r="K225" s="204"/>
      <c r="L225" s="204"/>
      <c r="M225" s="204"/>
      <c r="N225" s="204"/>
      <c r="O225" s="204"/>
      <c r="P225" s="204"/>
      <c r="Q225" s="204"/>
      <c r="R225" s="204"/>
    </row>
    <row r="226" spans="1:18" ht="12.75">
      <c r="A226" s="331"/>
      <c r="B226" s="331"/>
      <c r="C226" s="179">
        <v>4210</v>
      </c>
      <c r="D226" s="184" t="s">
        <v>487</v>
      </c>
      <c r="E226" s="204">
        <v>14500</v>
      </c>
      <c r="F226" s="204">
        <v>14500</v>
      </c>
      <c r="G226" s="204"/>
      <c r="H226" s="204">
        <v>14500</v>
      </c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</row>
    <row r="227" spans="1:18" ht="12.75">
      <c r="A227" s="331"/>
      <c r="B227" s="331"/>
      <c r="C227" s="179">
        <v>4260</v>
      </c>
      <c r="D227" s="183" t="s">
        <v>388</v>
      </c>
      <c r="E227" s="204">
        <v>5000</v>
      </c>
      <c r="F227" s="204">
        <v>5000</v>
      </c>
      <c r="G227" s="204"/>
      <c r="H227" s="204">
        <v>5000</v>
      </c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</row>
    <row r="228" spans="1:18" ht="12.75">
      <c r="A228" s="331"/>
      <c r="B228" s="331"/>
      <c r="C228" s="179">
        <v>4300</v>
      </c>
      <c r="D228" s="184" t="s">
        <v>330</v>
      </c>
      <c r="E228" s="204">
        <v>14476</v>
      </c>
      <c r="F228" s="204">
        <v>14476</v>
      </c>
      <c r="G228" s="204"/>
      <c r="H228" s="204">
        <v>14476</v>
      </c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</row>
    <row r="229" spans="1:18" ht="12.75">
      <c r="A229" s="331"/>
      <c r="B229" s="331"/>
      <c r="C229" s="179">
        <v>6050</v>
      </c>
      <c r="D229" s="184" t="s">
        <v>348</v>
      </c>
      <c r="E229" s="204">
        <v>1000000</v>
      </c>
      <c r="F229" s="204"/>
      <c r="G229" s="204"/>
      <c r="H229" s="204"/>
      <c r="I229" s="204"/>
      <c r="J229" s="204"/>
      <c r="K229" s="204"/>
      <c r="L229" s="204"/>
      <c r="M229" s="204"/>
      <c r="N229" s="204">
        <v>1000000</v>
      </c>
      <c r="O229" s="204">
        <v>1000000</v>
      </c>
      <c r="P229" s="204"/>
      <c r="Q229" s="204"/>
      <c r="R229" s="204"/>
    </row>
    <row r="230" spans="1:18" ht="12.75">
      <c r="A230" s="343"/>
      <c r="B230" s="270">
        <v>92116</v>
      </c>
      <c r="C230" s="177"/>
      <c r="D230" s="186" t="s">
        <v>489</v>
      </c>
      <c r="E230" s="205">
        <v>197000</v>
      </c>
      <c r="F230" s="205">
        <v>197000</v>
      </c>
      <c r="G230" s="205"/>
      <c r="H230" s="205"/>
      <c r="I230" s="205">
        <v>197000</v>
      </c>
      <c r="J230" s="205"/>
      <c r="K230" s="205"/>
      <c r="L230" s="204"/>
      <c r="M230" s="204"/>
      <c r="N230" s="204"/>
      <c r="O230" s="204"/>
      <c r="P230" s="204"/>
      <c r="Q230" s="204"/>
      <c r="R230" s="204"/>
    </row>
    <row r="231" spans="1:18" ht="25.5">
      <c r="A231" s="331"/>
      <c r="B231" s="344"/>
      <c r="C231" s="179">
        <v>2480</v>
      </c>
      <c r="D231" s="185" t="s">
        <v>486</v>
      </c>
      <c r="E231" s="204">
        <v>197000</v>
      </c>
      <c r="F231" s="204">
        <v>197000</v>
      </c>
      <c r="G231" s="204"/>
      <c r="H231" s="204"/>
      <c r="I231" s="204">
        <v>197000</v>
      </c>
      <c r="J231" s="204"/>
      <c r="K231" s="204"/>
      <c r="L231" s="204"/>
      <c r="M231" s="204"/>
      <c r="N231" s="204"/>
      <c r="O231" s="204"/>
      <c r="P231" s="204"/>
      <c r="Q231" s="204"/>
      <c r="R231" s="204"/>
    </row>
    <row r="232" spans="1:18" ht="12.75">
      <c r="A232" s="343"/>
      <c r="B232" s="177">
        <v>92195</v>
      </c>
      <c r="C232" s="177"/>
      <c r="D232" s="172" t="s">
        <v>320</v>
      </c>
      <c r="E232" s="205">
        <v>9300</v>
      </c>
      <c r="F232" s="205">
        <v>9300</v>
      </c>
      <c r="G232" s="205"/>
      <c r="H232" s="205"/>
      <c r="I232" s="205">
        <v>9300</v>
      </c>
      <c r="J232" s="205"/>
      <c r="K232" s="205"/>
      <c r="L232" s="204"/>
      <c r="M232" s="204"/>
      <c r="N232" s="204"/>
      <c r="O232" s="204"/>
      <c r="P232" s="204"/>
      <c r="Q232" s="204"/>
      <c r="R232" s="204"/>
    </row>
    <row r="233" spans="1:18" ht="51">
      <c r="A233" s="331"/>
      <c r="B233" s="328"/>
      <c r="C233" s="179">
        <v>2830</v>
      </c>
      <c r="D233" s="185" t="s">
        <v>490</v>
      </c>
      <c r="E233" s="204">
        <v>9300</v>
      </c>
      <c r="F233" s="204">
        <v>9300</v>
      </c>
      <c r="G233" s="204"/>
      <c r="H233" s="204"/>
      <c r="I233" s="204">
        <v>9300</v>
      </c>
      <c r="J233" s="204"/>
      <c r="K233" s="204"/>
      <c r="L233" s="204"/>
      <c r="M233" s="204"/>
      <c r="N233" s="204"/>
      <c r="O233" s="204"/>
      <c r="P233" s="204"/>
      <c r="Q233" s="204"/>
      <c r="R233" s="204"/>
    </row>
    <row r="234" spans="1:18" ht="12.75">
      <c r="A234" s="177">
        <v>926</v>
      </c>
      <c r="B234" s="177"/>
      <c r="C234" s="177"/>
      <c r="D234" s="187" t="s">
        <v>491</v>
      </c>
      <c r="E234" s="205">
        <v>687797</v>
      </c>
      <c r="F234" s="205">
        <v>87797</v>
      </c>
      <c r="G234" s="205"/>
      <c r="H234" s="205">
        <v>20297</v>
      </c>
      <c r="I234" s="205">
        <v>67500</v>
      </c>
      <c r="J234" s="205"/>
      <c r="K234" s="205"/>
      <c r="L234" s="204"/>
      <c r="M234" s="204"/>
      <c r="N234" s="205">
        <v>600000</v>
      </c>
      <c r="O234" s="205">
        <v>600000</v>
      </c>
      <c r="P234" s="204"/>
      <c r="Q234" s="204"/>
      <c r="R234" s="204"/>
    </row>
    <row r="235" spans="1:18" ht="12.75">
      <c r="A235" s="343"/>
      <c r="B235" s="177">
        <v>92601</v>
      </c>
      <c r="C235" s="177"/>
      <c r="D235" s="187" t="s">
        <v>492</v>
      </c>
      <c r="E235" s="205">
        <v>600000</v>
      </c>
      <c r="F235" s="205"/>
      <c r="G235" s="205"/>
      <c r="H235" s="205"/>
      <c r="I235" s="205"/>
      <c r="J235" s="205"/>
      <c r="K235" s="205"/>
      <c r="L235" s="204"/>
      <c r="M235" s="204"/>
      <c r="N235" s="205">
        <v>600000</v>
      </c>
      <c r="O235" s="205">
        <v>600000</v>
      </c>
      <c r="P235" s="204"/>
      <c r="Q235" s="204"/>
      <c r="R235" s="204"/>
    </row>
    <row r="236" spans="1:18" ht="12.75">
      <c r="A236" s="343"/>
      <c r="B236" s="341"/>
      <c r="C236" s="179">
        <v>6050</v>
      </c>
      <c r="D236" s="184" t="s">
        <v>348</v>
      </c>
      <c r="E236" s="204">
        <v>600000</v>
      </c>
      <c r="F236" s="204"/>
      <c r="G236" s="204"/>
      <c r="H236" s="204"/>
      <c r="I236" s="204"/>
      <c r="J236" s="204"/>
      <c r="K236" s="204"/>
      <c r="L236" s="204"/>
      <c r="M236" s="204"/>
      <c r="N236" s="205">
        <v>600000</v>
      </c>
      <c r="O236" s="205">
        <v>600000</v>
      </c>
      <c r="P236" s="204"/>
      <c r="Q236" s="204"/>
      <c r="R236" s="204"/>
    </row>
    <row r="237" spans="1:18" ht="12.75">
      <c r="A237" s="343"/>
      <c r="B237" s="177">
        <v>92695</v>
      </c>
      <c r="C237" s="177"/>
      <c r="D237" s="187" t="s">
        <v>320</v>
      </c>
      <c r="E237" s="205">
        <v>87797</v>
      </c>
      <c r="F237" s="205">
        <v>87797</v>
      </c>
      <c r="G237" s="205"/>
      <c r="H237" s="205">
        <v>20297</v>
      </c>
      <c r="I237" s="205">
        <v>67500</v>
      </c>
      <c r="J237" s="205"/>
      <c r="K237" s="205"/>
      <c r="L237" s="204"/>
      <c r="M237" s="204"/>
      <c r="N237" s="204"/>
      <c r="O237" s="204"/>
      <c r="P237" s="204"/>
      <c r="Q237" s="204"/>
      <c r="R237" s="204"/>
    </row>
    <row r="238" spans="1:18" ht="51">
      <c r="A238" s="343"/>
      <c r="B238" s="343"/>
      <c r="C238" s="179">
        <v>2830</v>
      </c>
      <c r="D238" s="185" t="s">
        <v>490</v>
      </c>
      <c r="E238" s="204">
        <v>67500</v>
      </c>
      <c r="F238" s="204">
        <v>67500</v>
      </c>
      <c r="G238" s="204"/>
      <c r="H238" s="204"/>
      <c r="I238" s="204">
        <v>67500</v>
      </c>
      <c r="J238" s="204"/>
      <c r="K238" s="204"/>
      <c r="L238" s="204"/>
      <c r="M238" s="204"/>
      <c r="N238" s="204"/>
      <c r="O238" s="204"/>
      <c r="P238" s="204"/>
      <c r="Q238" s="204"/>
      <c r="R238" s="204"/>
    </row>
    <row r="239" spans="1:18" ht="12.75">
      <c r="A239" s="331"/>
      <c r="B239" s="331"/>
      <c r="C239" s="179">
        <v>4210</v>
      </c>
      <c r="D239" s="184" t="s">
        <v>328</v>
      </c>
      <c r="E239" s="204">
        <v>17297</v>
      </c>
      <c r="F239" s="204">
        <v>17297</v>
      </c>
      <c r="G239" s="204"/>
      <c r="H239" s="204">
        <v>17297</v>
      </c>
      <c r="I239" s="204">
        <v>67500</v>
      </c>
      <c r="J239" s="204"/>
      <c r="K239" s="204"/>
      <c r="L239" s="204"/>
      <c r="M239" s="204"/>
      <c r="N239" s="204"/>
      <c r="O239" s="204"/>
      <c r="P239" s="204"/>
      <c r="Q239" s="204"/>
      <c r="R239" s="204"/>
    </row>
    <row r="240" spans="1:18" ht="12.75">
      <c r="A240" s="331"/>
      <c r="B240" s="331"/>
      <c r="C240" s="179">
        <v>4300</v>
      </c>
      <c r="D240" s="184" t="s">
        <v>330</v>
      </c>
      <c r="E240" s="204">
        <v>2500</v>
      </c>
      <c r="F240" s="204">
        <v>2500</v>
      </c>
      <c r="G240" s="204"/>
      <c r="H240" s="204">
        <v>2500</v>
      </c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</row>
    <row r="241" spans="1:18" ht="12.75">
      <c r="A241" s="331"/>
      <c r="B241" s="331"/>
      <c r="C241" s="179">
        <v>4430</v>
      </c>
      <c r="D241" s="184" t="s">
        <v>334</v>
      </c>
      <c r="E241" s="204">
        <v>500</v>
      </c>
      <c r="F241" s="204">
        <v>500</v>
      </c>
      <c r="G241" s="204"/>
      <c r="H241" s="204">
        <v>500</v>
      </c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</row>
    <row r="242" spans="1:19" s="424" customFormat="1" ht="12.75">
      <c r="A242" s="434"/>
      <c r="B242" s="434"/>
      <c r="C242" s="433"/>
      <c r="D242" s="427" t="s">
        <v>165</v>
      </c>
      <c r="E242" s="421">
        <v>23513783</v>
      </c>
      <c r="F242" s="421">
        <v>15431156</v>
      </c>
      <c r="G242" s="421">
        <v>7089703</v>
      </c>
      <c r="H242" s="421">
        <v>3943415</v>
      </c>
      <c r="I242" s="421">
        <v>1028588</v>
      </c>
      <c r="J242" s="421">
        <v>3081650</v>
      </c>
      <c r="K242" s="421"/>
      <c r="L242" s="421">
        <v>64600</v>
      </c>
      <c r="M242" s="421">
        <v>223200</v>
      </c>
      <c r="N242" s="421">
        <v>8082627</v>
      </c>
      <c r="O242" s="421">
        <v>3127399</v>
      </c>
      <c r="P242" s="421">
        <v>4955228</v>
      </c>
      <c r="Q242" s="422"/>
      <c r="R242" s="422"/>
      <c r="S242" s="423"/>
    </row>
    <row r="245" ht="12.75">
      <c r="N245" s="1" t="s">
        <v>782</v>
      </c>
    </row>
    <row r="247" ht="12.75">
      <c r="N247" s="1" t="s">
        <v>783</v>
      </c>
    </row>
  </sheetData>
  <sheetProtection/>
  <mergeCells count="11">
    <mergeCell ref="O5:R5"/>
    <mergeCell ref="G5:M5"/>
    <mergeCell ref="F5:F6"/>
    <mergeCell ref="A1:S1"/>
    <mergeCell ref="E4:E6"/>
    <mergeCell ref="A4:A6"/>
    <mergeCell ref="D4:D6"/>
    <mergeCell ref="B4:B6"/>
    <mergeCell ref="F4:S4"/>
    <mergeCell ref="S5:S6"/>
    <mergeCell ref="C4:C6"/>
  </mergeCells>
  <printOptions horizontalCentered="1"/>
  <pageMargins left="0.5118110236220472" right="0.3937007874015748" top="0.5905511811023623" bottom="0.3937007874015748" header="0.5905511811023623" footer="0.5118110236220472"/>
  <pageSetup horizontalDpi="600" verticalDpi="600" orientation="landscape" paperSize="9" scale="55" r:id="rId1"/>
  <headerFooter alignWithMargins="0">
    <oddHeader>&amp;RZałącznik nr 2
do uchwały Rady Gminy nr  XXXI/184/2009
z dnia 28 grudnia 2009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3"/>
  <sheetViews>
    <sheetView workbookViewId="0" topLeftCell="A1">
      <selection activeCell="A5" sqref="A5:T5"/>
    </sheetView>
  </sheetViews>
  <sheetFormatPr defaultColWidth="9.00390625" defaultRowHeight="12.75"/>
  <cols>
    <col min="1" max="1" width="5.875" style="1" customWidth="1"/>
    <col min="2" max="2" width="9.125" style="1" customWidth="1"/>
    <col min="3" max="3" width="5.75390625" style="1" customWidth="1"/>
    <col min="4" max="4" width="34.375" style="1" customWidth="1"/>
    <col min="5" max="5" width="0" style="1" hidden="1" customWidth="1"/>
    <col min="6" max="6" width="12.75390625" style="1" customWidth="1"/>
    <col min="7" max="7" width="13.00390625" style="1" customWidth="1"/>
    <col min="8" max="8" width="12.875" style="1" customWidth="1"/>
    <col min="9" max="9" width="12.75390625" style="1" customWidth="1"/>
    <col min="10" max="10" width="10.25390625" style="1" customWidth="1"/>
    <col min="11" max="12" width="13.00390625" style="1" customWidth="1"/>
    <col min="13" max="13" width="13.25390625" style="1" customWidth="1"/>
    <col min="14" max="14" width="12.125" style="1" customWidth="1"/>
    <col min="15" max="15" width="11.375" style="1" customWidth="1"/>
    <col min="16" max="17" width="13.25390625" style="1" customWidth="1"/>
    <col min="18" max="18" width="10.75390625" style="1" customWidth="1"/>
    <col min="19" max="19" width="12.875" style="1" customWidth="1"/>
    <col min="20" max="20" width="0" style="1" hidden="1" customWidth="1"/>
  </cols>
  <sheetData>
    <row r="1" spans="1:20" ht="18">
      <c r="A1" s="460"/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1" t="s">
        <v>794</v>
      </c>
      <c r="R1" s="461"/>
      <c r="S1" s="462"/>
      <c r="T1" s="460"/>
    </row>
    <row r="2" spans="1:20" ht="18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3"/>
      <c r="P2" s="464"/>
      <c r="Q2" s="465" t="s">
        <v>795</v>
      </c>
      <c r="R2" s="461"/>
      <c r="S2" s="466"/>
      <c r="T2" s="460"/>
    </row>
    <row r="3" spans="1:20" ht="18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7"/>
      <c r="P3" s="464"/>
      <c r="Q3" s="468" t="s">
        <v>790</v>
      </c>
      <c r="R3" s="466"/>
      <c r="S3" s="462"/>
      <c r="T3"/>
    </row>
    <row r="4" spans="1:20" ht="18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</row>
    <row r="5" spans="1:20" ht="18.75">
      <c r="A5" s="446" t="s">
        <v>796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</row>
    <row r="6" spans="1:8" ht="18">
      <c r="A6" s="2"/>
      <c r="B6" s="2"/>
      <c r="C6" s="2"/>
      <c r="D6" s="2"/>
      <c r="E6" s="2"/>
      <c r="F6" s="2"/>
      <c r="G6" s="2"/>
      <c r="H6" s="2"/>
    </row>
    <row r="7" spans="1:20" ht="12.75">
      <c r="A7" s="469"/>
      <c r="B7" s="469"/>
      <c r="C7" s="469"/>
      <c r="D7" s="469"/>
      <c r="E7" s="469"/>
      <c r="F7" s="469"/>
      <c r="G7" s="469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 t="s">
        <v>110</v>
      </c>
      <c r="T7" s="471" t="s">
        <v>125</v>
      </c>
    </row>
    <row r="8" spans="1:21" ht="12.75">
      <c r="A8" s="457" t="s">
        <v>66</v>
      </c>
      <c r="B8" s="457" t="s">
        <v>67</v>
      </c>
      <c r="C8" s="457" t="s">
        <v>180</v>
      </c>
      <c r="D8" s="457" t="s">
        <v>82</v>
      </c>
      <c r="E8" s="457" t="s">
        <v>797</v>
      </c>
      <c r="F8" s="457" t="s">
        <v>278</v>
      </c>
      <c r="G8" s="457" t="s">
        <v>70</v>
      </c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6"/>
    </row>
    <row r="9" spans="1:21" ht="12.75">
      <c r="A9" s="457"/>
      <c r="B9" s="457"/>
      <c r="C9" s="457"/>
      <c r="D9" s="457"/>
      <c r="E9" s="457"/>
      <c r="F9" s="457"/>
      <c r="G9" s="458" t="s">
        <v>105</v>
      </c>
      <c r="H9" s="459" t="s">
        <v>142</v>
      </c>
      <c r="I9" s="459"/>
      <c r="J9" s="459"/>
      <c r="K9" s="459"/>
      <c r="L9" s="459"/>
      <c r="M9" s="459"/>
      <c r="N9" s="459"/>
      <c r="O9" s="473"/>
      <c r="P9" s="545" t="s">
        <v>142</v>
      </c>
      <c r="Q9" s="545"/>
      <c r="R9" s="545"/>
      <c r="S9" s="545"/>
      <c r="T9" s="485"/>
      <c r="U9" s="46"/>
    </row>
    <row r="10" spans="1:21" ht="140.25">
      <c r="A10" s="457"/>
      <c r="B10" s="457"/>
      <c r="C10" s="457"/>
      <c r="D10" s="457"/>
      <c r="E10" s="457"/>
      <c r="F10" s="457"/>
      <c r="G10" s="457"/>
      <c r="H10" s="472" t="s">
        <v>294</v>
      </c>
      <c r="I10" s="472" t="s">
        <v>295</v>
      </c>
      <c r="J10" s="472" t="s">
        <v>267</v>
      </c>
      <c r="K10" s="472" t="s">
        <v>268</v>
      </c>
      <c r="L10" s="472" t="s">
        <v>306</v>
      </c>
      <c r="M10" s="472" t="s">
        <v>296</v>
      </c>
      <c r="N10" s="472" t="s">
        <v>269</v>
      </c>
      <c r="O10" s="474" t="s">
        <v>270</v>
      </c>
      <c r="P10" s="472" t="s">
        <v>298</v>
      </c>
      <c r="Q10" s="475" t="s">
        <v>299</v>
      </c>
      <c r="R10" s="474" t="s">
        <v>271</v>
      </c>
      <c r="S10" s="474" t="s">
        <v>272</v>
      </c>
      <c r="T10" s="485"/>
      <c r="U10" s="46"/>
    </row>
    <row r="11" spans="1:21" ht="12.75">
      <c r="A11" s="476">
        <v>1</v>
      </c>
      <c r="B11" s="476">
        <v>2</v>
      </c>
      <c r="C11" s="476">
        <v>3</v>
      </c>
      <c r="D11" s="476">
        <v>4</v>
      </c>
      <c r="E11" s="476">
        <v>5</v>
      </c>
      <c r="F11" s="476">
        <v>5</v>
      </c>
      <c r="G11" s="476">
        <v>6</v>
      </c>
      <c r="H11" s="476">
        <v>7</v>
      </c>
      <c r="I11" s="476">
        <v>8</v>
      </c>
      <c r="J11" s="476">
        <v>9</v>
      </c>
      <c r="K11" s="476">
        <v>10</v>
      </c>
      <c r="L11" s="476">
        <v>11</v>
      </c>
      <c r="M11" s="476">
        <v>12</v>
      </c>
      <c r="N11" s="476">
        <v>13</v>
      </c>
      <c r="O11" s="476">
        <v>14</v>
      </c>
      <c r="P11" s="476">
        <v>15</v>
      </c>
      <c r="Q11" s="477">
        <v>16</v>
      </c>
      <c r="R11" s="477">
        <v>17</v>
      </c>
      <c r="S11" s="476">
        <v>18</v>
      </c>
      <c r="T11" s="478">
        <v>13</v>
      </c>
      <c r="U11" s="46"/>
    </row>
    <row r="12" spans="1:21" ht="15">
      <c r="A12" s="479">
        <v>801</v>
      </c>
      <c r="B12" s="479">
        <v>80101</v>
      </c>
      <c r="C12" s="480"/>
      <c r="D12" s="481" t="s">
        <v>798</v>
      </c>
      <c r="E12" s="482">
        <f aca="true" t="shared" si="0" ref="E12:O12">SUM(E13:E31)</f>
        <v>4155693.0700000003</v>
      </c>
      <c r="F12" s="482">
        <f t="shared" si="0"/>
        <v>3790067</v>
      </c>
      <c r="G12" s="482">
        <f t="shared" si="0"/>
        <v>3790067</v>
      </c>
      <c r="H12" s="482">
        <f t="shared" si="0"/>
        <v>2977023</v>
      </c>
      <c r="I12" s="482">
        <f t="shared" si="0"/>
        <v>813044</v>
      </c>
      <c r="J12" s="482">
        <f t="shared" si="0"/>
        <v>0</v>
      </c>
      <c r="K12" s="482">
        <f t="shared" si="0"/>
        <v>0</v>
      </c>
      <c r="L12" s="482">
        <f t="shared" si="0"/>
        <v>0</v>
      </c>
      <c r="M12" s="482">
        <f t="shared" si="0"/>
        <v>0</v>
      </c>
      <c r="N12" s="482">
        <f t="shared" si="0"/>
        <v>0</v>
      </c>
      <c r="O12" s="482">
        <f t="shared" si="0"/>
        <v>0</v>
      </c>
      <c r="P12" s="482">
        <f>SUM(P13:P30)</f>
        <v>0</v>
      </c>
      <c r="Q12" s="482">
        <f>SUM(Q13:Q31)</f>
        <v>0</v>
      </c>
      <c r="R12" s="482">
        <f>SUM(R13:R31)</f>
        <v>0</v>
      </c>
      <c r="S12" s="482">
        <f>SUM(S13:S31)</f>
        <v>0</v>
      </c>
      <c r="T12" s="483"/>
      <c r="U12" s="46"/>
    </row>
    <row r="13" spans="1:21" ht="14.25">
      <c r="A13" s="484"/>
      <c r="B13" s="484"/>
      <c r="C13" s="484">
        <v>3020</v>
      </c>
      <c r="D13" s="486" t="s">
        <v>384</v>
      </c>
      <c r="E13" s="487">
        <v>198310</v>
      </c>
      <c r="F13" s="487">
        <v>213635</v>
      </c>
      <c r="G13" s="488">
        <f aca="true" t="shared" si="1" ref="G13:G31">F13</f>
        <v>213635</v>
      </c>
      <c r="H13" s="487">
        <v>0</v>
      </c>
      <c r="I13" s="488">
        <f aca="true" t="shared" si="2" ref="I13:I31">G13-H13</f>
        <v>213635</v>
      </c>
      <c r="J13" s="487">
        <v>0</v>
      </c>
      <c r="K13" s="488"/>
      <c r="L13" s="487"/>
      <c r="M13" s="488"/>
      <c r="N13" s="487"/>
      <c r="O13" s="488"/>
      <c r="P13" s="487"/>
      <c r="Q13" s="488"/>
      <c r="R13" s="487"/>
      <c r="S13" s="488"/>
      <c r="T13" s="489"/>
      <c r="U13" s="46"/>
    </row>
    <row r="14" spans="1:21" ht="14.25">
      <c r="A14" s="484"/>
      <c r="B14" s="484"/>
      <c r="C14" s="484">
        <v>4010</v>
      </c>
      <c r="D14" s="486" t="s">
        <v>370</v>
      </c>
      <c r="E14" s="487">
        <v>2250661</v>
      </c>
      <c r="F14" s="487">
        <v>2292482</v>
      </c>
      <c r="G14" s="488">
        <f t="shared" si="1"/>
        <v>2292482</v>
      </c>
      <c r="H14" s="490">
        <f>G14</f>
        <v>2292482</v>
      </c>
      <c r="I14" s="488">
        <f t="shared" si="2"/>
        <v>0</v>
      </c>
      <c r="J14" s="487">
        <v>0</v>
      </c>
      <c r="K14" s="491"/>
      <c r="L14" s="491"/>
      <c r="M14" s="491"/>
      <c r="N14" s="491"/>
      <c r="O14" s="491"/>
      <c r="P14" s="491"/>
      <c r="Q14" s="491"/>
      <c r="R14" s="491"/>
      <c r="S14" s="491"/>
      <c r="T14" s="489"/>
      <c r="U14" s="46"/>
    </row>
    <row r="15" spans="1:21" ht="14.25">
      <c r="A15" s="484"/>
      <c r="B15" s="484"/>
      <c r="C15" s="484">
        <v>4040</v>
      </c>
      <c r="D15" s="486" t="s">
        <v>372</v>
      </c>
      <c r="E15" s="487">
        <v>169376</v>
      </c>
      <c r="F15" s="487">
        <v>191265</v>
      </c>
      <c r="G15" s="488">
        <f t="shared" si="1"/>
        <v>191265</v>
      </c>
      <c r="H15" s="490">
        <f>G15</f>
        <v>191265</v>
      </c>
      <c r="I15" s="488">
        <f t="shared" si="2"/>
        <v>0</v>
      </c>
      <c r="J15" s="487">
        <v>0</v>
      </c>
      <c r="K15" s="491"/>
      <c r="L15" s="491"/>
      <c r="M15" s="491"/>
      <c r="N15" s="491"/>
      <c r="O15" s="491"/>
      <c r="P15" s="491"/>
      <c r="Q15" s="491"/>
      <c r="R15" s="491"/>
      <c r="S15" s="491"/>
      <c r="T15" s="489"/>
      <c r="U15" s="46"/>
    </row>
    <row r="16" spans="1:21" ht="14.25">
      <c r="A16" s="484"/>
      <c r="B16" s="484"/>
      <c r="C16" s="484">
        <v>4110</v>
      </c>
      <c r="D16" s="486" t="s">
        <v>470</v>
      </c>
      <c r="E16" s="487">
        <v>398024.28</v>
      </c>
      <c r="F16" s="487">
        <v>406150</v>
      </c>
      <c r="G16" s="488">
        <f t="shared" si="1"/>
        <v>406150</v>
      </c>
      <c r="H16" s="490">
        <f>G16</f>
        <v>406150</v>
      </c>
      <c r="I16" s="488">
        <f t="shared" si="2"/>
        <v>0</v>
      </c>
      <c r="J16" s="487">
        <v>0</v>
      </c>
      <c r="K16" s="491"/>
      <c r="L16" s="491"/>
      <c r="M16" s="491"/>
      <c r="N16" s="491"/>
      <c r="O16" s="491"/>
      <c r="P16" s="491"/>
      <c r="Q16" s="491"/>
      <c r="R16" s="491"/>
      <c r="S16" s="491"/>
      <c r="T16" s="489"/>
      <c r="U16" s="46"/>
    </row>
    <row r="17" spans="1:21" ht="14.25">
      <c r="A17" s="484"/>
      <c r="B17" s="484"/>
      <c r="C17" s="484">
        <v>4120</v>
      </c>
      <c r="D17" s="486" t="s">
        <v>799</v>
      </c>
      <c r="E17" s="487">
        <v>62882.39</v>
      </c>
      <c r="F17" s="487">
        <v>65626</v>
      </c>
      <c r="G17" s="488">
        <f t="shared" si="1"/>
        <v>65626</v>
      </c>
      <c r="H17" s="490">
        <f>G17</f>
        <v>65626</v>
      </c>
      <c r="I17" s="488">
        <f t="shared" si="2"/>
        <v>0</v>
      </c>
      <c r="J17" s="487">
        <v>0</v>
      </c>
      <c r="K17" s="491"/>
      <c r="L17" s="491"/>
      <c r="M17" s="491"/>
      <c r="N17" s="491"/>
      <c r="O17" s="491"/>
      <c r="P17" s="491"/>
      <c r="Q17" s="491"/>
      <c r="R17" s="491"/>
      <c r="S17" s="491"/>
      <c r="T17" s="489"/>
      <c r="U17" s="46"/>
    </row>
    <row r="18" spans="1:21" ht="14.25">
      <c r="A18" s="484"/>
      <c r="B18" s="484"/>
      <c r="C18" s="484">
        <v>4170</v>
      </c>
      <c r="D18" s="486" t="s">
        <v>326</v>
      </c>
      <c r="E18" s="487">
        <v>9734.4</v>
      </c>
      <c r="F18" s="487">
        <v>21500</v>
      </c>
      <c r="G18" s="488">
        <f t="shared" si="1"/>
        <v>21500</v>
      </c>
      <c r="H18" s="490">
        <f>G18</f>
        <v>21500</v>
      </c>
      <c r="I18" s="488">
        <f t="shared" si="2"/>
        <v>0</v>
      </c>
      <c r="J18" s="487">
        <v>0</v>
      </c>
      <c r="K18" s="491"/>
      <c r="L18" s="491"/>
      <c r="M18" s="491"/>
      <c r="N18" s="491"/>
      <c r="O18" s="491"/>
      <c r="P18" s="491"/>
      <c r="Q18" s="491"/>
      <c r="R18" s="491"/>
      <c r="S18" s="491"/>
      <c r="T18" s="489"/>
      <c r="U18" s="46"/>
    </row>
    <row r="19" spans="1:21" ht="14.25">
      <c r="A19" s="484"/>
      <c r="B19" s="484"/>
      <c r="C19" s="484">
        <v>4210</v>
      </c>
      <c r="D19" s="486" t="s">
        <v>328</v>
      </c>
      <c r="E19" s="487">
        <v>258653</v>
      </c>
      <c r="F19" s="487">
        <v>126600</v>
      </c>
      <c r="G19" s="488">
        <f t="shared" si="1"/>
        <v>126600</v>
      </c>
      <c r="H19" s="490">
        <v>0</v>
      </c>
      <c r="I19" s="488">
        <f t="shared" si="2"/>
        <v>126600</v>
      </c>
      <c r="J19" s="487">
        <v>0</v>
      </c>
      <c r="K19" s="491"/>
      <c r="L19" s="491"/>
      <c r="M19" s="491"/>
      <c r="N19" s="491">
        <v>0</v>
      </c>
      <c r="O19" s="491"/>
      <c r="P19" s="491"/>
      <c r="Q19" s="491"/>
      <c r="R19" s="491"/>
      <c r="S19" s="491"/>
      <c r="T19" s="489"/>
      <c r="U19" s="46"/>
    </row>
    <row r="20" spans="1:21" ht="28.5">
      <c r="A20" s="484"/>
      <c r="B20" s="484"/>
      <c r="C20" s="484">
        <v>4240</v>
      </c>
      <c r="D20" s="492" t="s">
        <v>473</v>
      </c>
      <c r="E20" s="487">
        <v>94903</v>
      </c>
      <c r="F20" s="487">
        <v>5000</v>
      </c>
      <c r="G20" s="488">
        <f t="shared" si="1"/>
        <v>5000</v>
      </c>
      <c r="H20" s="488">
        <v>0</v>
      </c>
      <c r="I20" s="488">
        <f t="shared" si="2"/>
        <v>5000</v>
      </c>
      <c r="J20" s="487">
        <v>0</v>
      </c>
      <c r="K20" s="491"/>
      <c r="L20" s="491"/>
      <c r="M20" s="491"/>
      <c r="N20" s="491"/>
      <c r="O20" s="491"/>
      <c r="P20" s="491"/>
      <c r="Q20" s="491"/>
      <c r="R20" s="491"/>
      <c r="S20" s="491"/>
      <c r="T20" s="489"/>
      <c r="U20" s="46"/>
    </row>
    <row r="21" spans="1:21" ht="14.25">
      <c r="A21" s="484"/>
      <c r="B21" s="484"/>
      <c r="C21" s="484">
        <v>4260</v>
      </c>
      <c r="D21" s="486" t="s">
        <v>388</v>
      </c>
      <c r="E21" s="487">
        <v>71964</v>
      </c>
      <c r="F21" s="487">
        <v>72750</v>
      </c>
      <c r="G21" s="488">
        <f t="shared" si="1"/>
        <v>72750</v>
      </c>
      <c r="H21" s="490">
        <v>0</v>
      </c>
      <c r="I21" s="488">
        <f t="shared" si="2"/>
        <v>72750</v>
      </c>
      <c r="J21" s="487">
        <v>0</v>
      </c>
      <c r="K21" s="491"/>
      <c r="L21" s="491"/>
      <c r="M21" s="491"/>
      <c r="N21" s="491"/>
      <c r="O21" s="491"/>
      <c r="P21" s="491"/>
      <c r="Q21" s="491"/>
      <c r="R21" s="491"/>
      <c r="S21" s="491"/>
      <c r="T21" s="489"/>
      <c r="U21" s="46"/>
    </row>
    <row r="22" spans="1:21" ht="14.25">
      <c r="A22" s="484"/>
      <c r="B22" s="484"/>
      <c r="C22" s="484">
        <v>4270</v>
      </c>
      <c r="D22" s="486" t="s">
        <v>358</v>
      </c>
      <c r="E22" s="487">
        <v>262586</v>
      </c>
      <c r="F22" s="487">
        <v>31000</v>
      </c>
      <c r="G22" s="488">
        <f t="shared" si="1"/>
        <v>31000</v>
      </c>
      <c r="H22" s="490">
        <v>0</v>
      </c>
      <c r="I22" s="488">
        <f t="shared" si="2"/>
        <v>31000</v>
      </c>
      <c r="J22" s="487">
        <v>0</v>
      </c>
      <c r="K22" s="491"/>
      <c r="L22" s="491"/>
      <c r="M22" s="491"/>
      <c r="N22" s="491"/>
      <c r="O22" s="491"/>
      <c r="P22" s="491"/>
      <c r="Q22" s="491"/>
      <c r="R22" s="491"/>
      <c r="S22" s="491"/>
      <c r="T22" s="489"/>
      <c r="U22" s="46"/>
    </row>
    <row r="23" spans="1:21" ht="14.25">
      <c r="A23" s="484"/>
      <c r="B23" s="484"/>
      <c r="C23" s="484">
        <v>4280</v>
      </c>
      <c r="D23" s="486" t="s">
        <v>390</v>
      </c>
      <c r="E23" s="487">
        <v>2260</v>
      </c>
      <c r="F23" s="487">
        <v>5670</v>
      </c>
      <c r="G23" s="488">
        <f t="shared" si="1"/>
        <v>5670</v>
      </c>
      <c r="H23" s="490">
        <v>0</v>
      </c>
      <c r="I23" s="488">
        <f t="shared" si="2"/>
        <v>5670</v>
      </c>
      <c r="J23" s="487">
        <v>0</v>
      </c>
      <c r="K23" s="491"/>
      <c r="L23" s="491"/>
      <c r="M23" s="491"/>
      <c r="N23" s="491"/>
      <c r="O23" s="491"/>
      <c r="P23" s="491"/>
      <c r="Q23" s="491"/>
      <c r="R23" s="491"/>
      <c r="S23" s="491"/>
      <c r="T23" s="493"/>
      <c r="U23" s="46"/>
    </row>
    <row r="24" spans="1:21" ht="14.25">
      <c r="A24" s="484"/>
      <c r="B24" s="484"/>
      <c r="C24" s="484">
        <v>4300</v>
      </c>
      <c r="D24" s="486" t="s">
        <v>330</v>
      </c>
      <c r="E24" s="487">
        <v>207728</v>
      </c>
      <c r="F24" s="487">
        <v>189900</v>
      </c>
      <c r="G24" s="488">
        <f t="shared" si="1"/>
        <v>189900</v>
      </c>
      <c r="H24" s="490">
        <v>0</v>
      </c>
      <c r="I24" s="488">
        <f t="shared" si="2"/>
        <v>189900</v>
      </c>
      <c r="J24" s="487">
        <v>0</v>
      </c>
      <c r="K24" s="491"/>
      <c r="L24" s="491"/>
      <c r="M24" s="491"/>
      <c r="N24" s="491"/>
      <c r="O24" s="491"/>
      <c r="P24" s="491"/>
      <c r="Q24" s="491"/>
      <c r="R24" s="491"/>
      <c r="S24" s="491"/>
      <c r="T24" s="494"/>
      <c r="U24" s="48"/>
    </row>
    <row r="25" spans="1:19" ht="14.25">
      <c r="A25" s="484"/>
      <c r="B25" s="484"/>
      <c r="C25" s="484">
        <v>4350</v>
      </c>
      <c r="D25" s="486" t="s">
        <v>800</v>
      </c>
      <c r="E25" s="487">
        <v>4100</v>
      </c>
      <c r="F25" s="487">
        <v>6400</v>
      </c>
      <c r="G25" s="488">
        <f t="shared" si="1"/>
        <v>6400</v>
      </c>
      <c r="H25" s="490">
        <v>0</v>
      </c>
      <c r="I25" s="488">
        <f t="shared" si="2"/>
        <v>6400</v>
      </c>
      <c r="J25" s="487">
        <v>0</v>
      </c>
      <c r="K25" s="491"/>
      <c r="L25" s="491"/>
      <c r="M25" s="491"/>
      <c r="N25" s="491"/>
      <c r="O25" s="491"/>
      <c r="P25" s="491"/>
      <c r="Q25" s="491"/>
      <c r="R25" s="491"/>
      <c r="S25" s="491"/>
    </row>
    <row r="26" spans="1:19" ht="42.75">
      <c r="A26" s="484"/>
      <c r="B26" s="484"/>
      <c r="C26" s="495">
        <v>4370</v>
      </c>
      <c r="D26" s="492" t="s">
        <v>332</v>
      </c>
      <c r="E26" s="487">
        <v>12870</v>
      </c>
      <c r="F26" s="487">
        <v>8900</v>
      </c>
      <c r="G26" s="488">
        <f t="shared" si="1"/>
        <v>8900</v>
      </c>
      <c r="H26" s="488">
        <v>0</v>
      </c>
      <c r="I26" s="488">
        <f t="shared" si="2"/>
        <v>8900</v>
      </c>
      <c r="J26" s="487">
        <v>0</v>
      </c>
      <c r="K26" s="491"/>
      <c r="L26" s="491"/>
      <c r="M26" s="491"/>
      <c r="N26" s="491"/>
      <c r="O26" s="491"/>
      <c r="P26" s="491"/>
      <c r="Q26" s="491"/>
      <c r="R26" s="491"/>
      <c r="S26" s="491"/>
    </row>
    <row r="27" spans="1:19" ht="14.25">
      <c r="A27" s="484"/>
      <c r="B27" s="484"/>
      <c r="C27" s="484">
        <v>4410</v>
      </c>
      <c r="D27" s="486" t="s">
        <v>380</v>
      </c>
      <c r="E27" s="487">
        <v>6600</v>
      </c>
      <c r="F27" s="487">
        <v>4400</v>
      </c>
      <c r="G27" s="488">
        <f t="shared" si="1"/>
        <v>4400</v>
      </c>
      <c r="H27" s="490">
        <v>0</v>
      </c>
      <c r="I27" s="488">
        <f t="shared" si="2"/>
        <v>4400</v>
      </c>
      <c r="J27" s="487">
        <v>0</v>
      </c>
      <c r="K27" s="491"/>
      <c r="L27" s="491"/>
      <c r="M27" s="491"/>
      <c r="N27" s="491"/>
      <c r="O27" s="491"/>
      <c r="P27" s="491"/>
      <c r="Q27" s="491"/>
      <c r="R27" s="491"/>
      <c r="S27" s="491"/>
    </row>
    <row r="28" spans="1:19" ht="14.25">
      <c r="A28" s="484"/>
      <c r="B28" s="484"/>
      <c r="C28" s="484">
        <v>4430</v>
      </c>
      <c r="D28" s="486" t="s">
        <v>334</v>
      </c>
      <c r="E28" s="487">
        <v>5295</v>
      </c>
      <c r="F28" s="487">
        <v>4950</v>
      </c>
      <c r="G28" s="488">
        <f t="shared" si="1"/>
        <v>4950</v>
      </c>
      <c r="H28" s="490">
        <v>0</v>
      </c>
      <c r="I28" s="488">
        <f t="shared" si="2"/>
        <v>4950</v>
      </c>
      <c r="J28" s="487">
        <v>0</v>
      </c>
      <c r="K28" s="491"/>
      <c r="L28" s="491"/>
      <c r="M28" s="491"/>
      <c r="N28" s="491"/>
      <c r="O28" s="491"/>
      <c r="P28" s="491"/>
      <c r="Q28" s="491"/>
      <c r="R28" s="491"/>
      <c r="S28" s="491"/>
    </row>
    <row r="29" spans="1:19" ht="28.5">
      <c r="A29" s="484"/>
      <c r="B29" s="484"/>
      <c r="C29" s="484">
        <v>4440</v>
      </c>
      <c r="D29" s="492" t="s">
        <v>801</v>
      </c>
      <c r="E29" s="487">
        <v>138084</v>
      </c>
      <c r="F29" s="487">
        <v>138039</v>
      </c>
      <c r="G29" s="488">
        <f t="shared" si="1"/>
        <v>138039</v>
      </c>
      <c r="H29" s="488">
        <v>0</v>
      </c>
      <c r="I29" s="488">
        <f t="shared" si="2"/>
        <v>138039</v>
      </c>
      <c r="J29" s="487">
        <v>0</v>
      </c>
      <c r="K29" s="491"/>
      <c r="L29" s="491"/>
      <c r="M29" s="491"/>
      <c r="N29" s="491"/>
      <c r="O29" s="491"/>
      <c r="P29" s="491"/>
      <c r="Q29" s="491"/>
      <c r="R29" s="491"/>
      <c r="S29" s="491"/>
    </row>
    <row r="30" spans="1:19" ht="42.75">
      <c r="A30" s="484"/>
      <c r="B30" s="484"/>
      <c r="C30" s="495">
        <v>4740</v>
      </c>
      <c r="D30" s="492" t="s">
        <v>802</v>
      </c>
      <c r="E30" s="487">
        <v>1662</v>
      </c>
      <c r="F30" s="487">
        <v>2300</v>
      </c>
      <c r="G30" s="488">
        <f t="shared" si="1"/>
        <v>2300</v>
      </c>
      <c r="H30" s="488">
        <v>0</v>
      </c>
      <c r="I30" s="488">
        <f t="shared" si="2"/>
        <v>2300</v>
      </c>
      <c r="J30" s="487">
        <v>0</v>
      </c>
      <c r="K30" s="491"/>
      <c r="L30" s="491"/>
      <c r="M30" s="491"/>
      <c r="N30" s="491"/>
      <c r="O30" s="491"/>
      <c r="P30" s="491"/>
      <c r="Q30" s="491"/>
      <c r="R30" s="491"/>
      <c r="S30" s="491"/>
    </row>
    <row r="31" spans="1:19" ht="28.5">
      <c r="A31" s="484"/>
      <c r="B31" s="484"/>
      <c r="C31" s="495">
        <v>4750</v>
      </c>
      <c r="D31" s="496" t="s">
        <v>400</v>
      </c>
      <c r="E31" s="487">
        <v>0</v>
      </c>
      <c r="F31" s="487">
        <v>3500</v>
      </c>
      <c r="G31" s="488">
        <f t="shared" si="1"/>
        <v>3500</v>
      </c>
      <c r="H31" s="488">
        <v>0</v>
      </c>
      <c r="I31" s="488">
        <f t="shared" si="2"/>
        <v>3500</v>
      </c>
      <c r="J31" s="487">
        <v>0</v>
      </c>
      <c r="K31" s="491"/>
      <c r="L31" s="491"/>
      <c r="M31" s="491"/>
      <c r="N31" s="491"/>
      <c r="O31" s="491"/>
      <c r="P31" s="491"/>
      <c r="Q31" s="491"/>
      <c r="R31" s="491"/>
      <c r="S31" s="491"/>
    </row>
    <row r="32" spans="1:19" ht="15">
      <c r="A32" s="497">
        <v>801</v>
      </c>
      <c r="B32" s="497">
        <v>80103</v>
      </c>
      <c r="C32" s="498"/>
      <c r="D32" s="499" t="s">
        <v>803</v>
      </c>
      <c r="E32" s="500">
        <f aca="true" t="shared" si="3" ref="E32:S32">SUM(E33:E41)</f>
        <v>344526</v>
      </c>
      <c r="F32" s="500">
        <f t="shared" si="3"/>
        <v>399144</v>
      </c>
      <c r="G32" s="500">
        <f t="shared" si="3"/>
        <v>399144</v>
      </c>
      <c r="H32" s="500">
        <f t="shared" si="3"/>
        <v>341961</v>
      </c>
      <c r="I32" s="500">
        <f t="shared" si="3"/>
        <v>57183</v>
      </c>
      <c r="J32" s="500">
        <f t="shared" si="3"/>
        <v>0</v>
      </c>
      <c r="K32" s="500">
        <f t="shared" si="3"/>
        <v>0</v>
      </c>
      <c r="L32" s="500">
        <f t="shared" si="3"/>
        <v>0</v>
      </c>
      <c r="M32" s="500">
        <f t="shared" si="3"/>
        <v>0</v>
      </c>
      <c r="N32" s="500">
        <f t="shared" si="3"/>
        <v>0</v>
      </c>
      <c r="O32" s="500">
        <f t="shared" si="3"/>
        <v>0</v>
      </c>
      <c r="P32" s="500">
        <f t="shared" si="3"/>
        <v>0</v>
      </c>
      <c r="Q32" s="500">
        <f t="shared" si="3"/>
        <v>0</v>
      </c>
      <c r="R32" s="500">
        <f t="shared" si="3"/>
        <v>0</v>
      </c>
      <c r="S32" s="500">
        <f t="shared" si="3"/>
        <v>0</v>
      </c>
    </row>
    <row r="33" spans="1:19" ht="14.25">
      <c r="A33" s="501"/>
      <c r="B33" s="501"/>
      <c r="C33" s="501">
        <v>3020</v>
      </c>
      <c r="D33" s="502" t="s">
        <v>384</v>
      </c>
      <c r="E33" s="490">
        <v>26718</v>
      </c>
      <c r="F33" s="490">
        <v>32112</v>
      </c>
      <c r="G33" s="490">
        <f aca="true" t="shared" si="4" ref="G33:G41">F33</f>
        <v>32112</v>
      </c>
      <c r="H33" s="490">
        <v>0</v>
      </c>
      <c r="I33" s="490">
        <f aca="true" t="shared" si="5" ref="I33:I41">G33-H33</f>
        <v>32112</v>
      </c>
      <c r="J33" s="487">
        <v>0</v>
      </c>
      <c r="K33" s="491"/>
      <c r="L33" s="491"/>
      <c r="M33" s="491"/>
      <c r="N33" s="491"/>
      <c r="O33" s="491"/>
      <c r="P33" s="491"/>
      <c r="Q33" s="491"/>
      <c r="R33" s="491"/>
      <c r="S33" s="491"/>
    </row>
    <row r="34" spans="1:19" ht="14.25">
      <c r="A34" s="501"/>
      <c r="B34" s="501"/>
      <c r="C34" s="501">
        <v>4010</v>
      </c>
      <c r="D34" s="502" t="s">
        <v>370</v>
      </c>
      <c r="E34" s="490">
        <v>235671</v>
      </c>
      <c r="F34" s="490">
        <v>264585</v>
      </c>
      <c r="G34" s="490">
        <f t="shared" si="4"/>
        <v>264585</v>
      </c>
      <c r="H34" s="490">
        <f>G34</f>
        <v>264585</v>
      </c>
      <c r="I34" s="490">
        <f t="shared" si="5"/>
        <v>0</v>
      </c>
      <c r="J34" s="487">
        <v>0</v>
      </c>
      <c r="K34" s="491"/>
      <c r="L34" s="491"/>
      <c r="M34" s="491"/>
      <c r="N34" s="491"/>
      <c r="O34" s="491"/>
      <c r="P34" s="491"/>
      <c r="Q34" s="491"/>
      <c r="R34" s="491"/>
      <c r="S34" s="491"/>
    </row>
    <row r="35" spans="1:19" ht="14.25">
      <c r="A35" s="501"/>
      <c r="B35" s="501"/>
      <c r="C35" s="501">
        <v>4040</v>
      </c>
      <c r="D35" s="502" t="s">
        <v>372</v>
      </c>
      <c r="E35" s="490">
        <v>16983</v>
      </c>
      <c r="F35" s="490">
        <v>20086</v>
      </c>
      <c r="G35" s="490">
        <f t="shared" si="4"/>
        <v>20086</v>
      </c>
      <c r="H35" s="490">
        <f>G35</f>
        <v>20086</v>
      </c>
      <c r="I35" s="490">
        <f t="shared" si="5"/>
        <v>0</v>
      </c>
      <c r="J35" s="487">
        <v>0</v>
      </c>
      <c r="K35" s="491"/>
      <c r="L35" s="491"/>
      <c r="M35" s="491"/>
      <c r="N35" s="491"/>
      <c r="O35" s="491"/>
      <c r="P35" s="491"/>
      <c r="Q35" s="491"/>
      <c r="R35" s="491"/>
      <c r="S35" s="491"/>
    </row>
    <row r="36" spans="1:19" ht="14.25">
      <c r="A36" s="501"/>
      <c r="B36" s="501"/>
      <c r="C36" s="501">
        <v>4110</v>
      </c>
      <c r="D36" s="502" t="s">
        <v>470</v>
      </c>
      <c r="E36" s="490">
        <v>42538</v>
      </c>
      <c r="F36" s="490">
        <v>49321</v>
      </c>
      <c r="G36" s="490">
        <f t="shared" si="4"/>
        <v>49321</v>
      </c>
      <c r="H36" s="490">
        <f>G36</f>
        <v>49321</v>
      </c>
      <c r="I36" s="490">
        <f t="shared" si="5"/>
        <v>0</v>
      </c>
      <c r="J36" s="487">
        <v>0</v>
      </c>
      <c r="K36" s="491"/>
      <c r="L36" s="491"/>
      <c r="M36" s="491"/>
      <c r="N36" s="491"/>
      <c r="O36" s="491"/>
      <c r="P36" s="491"/>
      <c r="Q36" s="491"/>
      <c r="R36" s="491"/>
      <c r="S36" s="491"/>
    </row>
    <row r="37" spans="1:19" ht="14.25">
      <c r="A37" s="501"/>
      <c r="B37" s="501"/>
      <c r="C37" s="501">
        <v>4120</v>
      </c>
      <c r="D37" s="502" t="s">
        <v>799</v>
      </c>
      <c r="E37" s="490">
        <v>6741</v>
      </c>
      <c r="F37" s="490">
        <v>7969</v>
      </c>
      <c r="G37" s="490">
        <f t="shared" si="4"/>
        <v>7969</v>
      </c>
      <c r="H37" s="490">
        <f>G37</f>
        <v>7969</v>
      </c>
      <c r="I37" s="490">
        <f t="shared" si="5"/>
        <v>0</v>
      </c>
      <c r="J37" s="487">
        <v>0</v>
      </c>
      <c r="K37" s="491"/>
      <c r="L37" s="491"/>
      <c r="M37" s="491"/>
      <c r="N37" s="491"/>
      <c r="O37" s="491"/>
      <c r="P37" s="491"/>
      <c r="Q37" s="491"/>
      <c r="R37" s="491"/>
      <c r="S37" s="491"/>
    </row>
    <row r="38" spans="1:19" ht="28.5">
      <c r="A38" s="501"/>
      <c r="B38" s="501"/>
      <c r="C38" s="501">
        <v>4240</v>
      </c>
      <c r="D38" s="496" t="s">
        <v>473</v>
      </c>
      <c r="E38" s="490">
        <v>1500</v>
      </c>
      <c r="F38" s="490">
        <v>1100</v>
      </c>
      <c r="G38" s="490">
        <f t="shared" si="4"/>
        <v>1100</v>
      </c>
      <c r="H38" s="490">
        <v>0</v>
      </c>
      <c r="I38" s="490">
        <f t="shared" si="5"/>
        <v>1100</v>
      </c>
      <c r="J38" s="490">
        <v>0</v>
      </c>
      <c r="K38" s="491"/>
      <c r="L38" s="491"/>
      <c r="M38" s="491"/>
      <c r="N38" s="491"/>
      <c r="O38" s="491"/>
      <c r="P38" s="491"/>
      <c r="Q38" s="491"/>
      <c r="R38" s="491"/>
      <c r="S38" s="491"/>
    </row>
    <row r="39" spans="1:19" ht="14.25">
      <c r="A39" s="501"/>
      <c r="B39" s="503"/>
      <c r="C39" s="501">
        <v>4260</v>
      </c>
      <c r="D39" s="504" t="s">
        <v>388</v>
      </c>
      <c r="E39" s="490">
        <v>0</v>
      </c>
      <c r="F39" s="490">
        <v>3200</v>
      </c>
      <c r="G39" s="490">
        <f t="shared" si="4"/>
        <v>3200</v>
      </c>
      <c r="H39" s="490">
        <v>0</v>
      </c>
      <c r="I39" s="490">
        <f t="shared" si="5"/>
        <v>3200</v>
      </c>
      <c r="J39" s="487">
        <v>0</v>
      </c>
      <c r="K39" s="491"/>
      <c r="L39" s="491"/>
      <c r="M39" s="491"/>
      <c r="N39" s="491"/>
      <c r="O39" s="491"/>
      <c r="P39" s="491"/>
      <c r="Q39" s="491"/>
      <c r="R39" s="491"/>
      <c r="S39" s="491"/>
    </row>
    <row r="40" spans="1:19" ht="14.25">
      <c r="A40" s="501"/>
      <c r="B40" s="503"/>
      <c r="C40" s="501">
        <v>4300</v>
      </c>
      <c r="D40" s="504" t="s">
        <v>330</v>
      </c>
      <c r="E40" s="490">
        <v>0</v>
      </c>
      <c r="F40" s="490">
        <v>4000</v>
      </c>
      <c r="G40" s="490">
        <f t="shared" si="4"/>
        <v>4000</v>
      </c>
      <c r="H40" s="490">
        <v>0</v>
      </c>
      <c r="I40" s="490">
        <f t="shared" si="5"/>
        <v>4000</v>
      </c>
      <c r="J40" s="487">
        <v>0</v>
      </c>
      <c r="K40" s="491"/>
      <c r="L40" s="491"/>
      <c r="M40" s="491"/>
      <c r="N40" s="491"/>
      <c r="O40" s="491"/>
      <c r="P40" s="491"/>
      <c r="Q40" s="491"/>
      <c r="R40" s="491"/>
      <c r="S40" s="491"/>
    </row>
    <row r="41" spans="1:19" ht="28.5">
      <c r="A41" s="501"/>
      <c r="B41" s="501"/>
      <c r="C41" s="501">
        <v>4440</v>
      </c>
      <c r="D41" s="496" t="s">
        <v>801</v>
      </c>
      <c r="E41" s="490">
        <v>14375</v>
      </c>
      <c r="F41" s="490">
        <v>16771</v>
      </c>
      <c r="G41" s="490">
        <f t="shared" si="4"/>
        <v>16771</v>
      </c>
      <c r="H41" s="490">
        <v>0</v>
      </c>
      <c r="I41" s="490">
        <f t="shared" si="5"/>
        <v>16771</v>
      </c>
      <c r="J41" s="490">
        <v>0</v>
      </c>
      <c r="K41" s="491"/>
      <c r="L41" s="491"/>
      <c r="M41" s="491"/>
      <c r="N41" s="491"/>
      <c r="O41" s="491"/>
      <c r="P41" s="491"/>
      <c r="Q41" s="491"/>
      <c r="R41" s="491"/>
      <c r="S41" s="491"/>
    </row>
    <row r="42" spans="1:19" ht="15">
      <c r="A42" s="497">
        <v>801</v>
      </c>
      <c r="B42" s="497">
        <v>80104</v>
      </c>
      <c r="C42" s="497"/>
      <c r="D42" s="505" t="s">
        <v>804</v>
      </c>
      <c r="E42" s="500">
        <f aca="true" t="shared" si="6" ref="E42:S42">SUM(E43:E44)</f>
        <v>66350</v>
      </c>
      <c r="F42" s="500">
        <f t="shared" si="6"/>
        <v>68500</v>
      </c>
      <c r="G42" s="500">
        <f t="shared" si="6"/>
        <v>68500</v>
      </c>
      <c r="H42" s="500">
        <f t="shared" si="6"/>
        <v>0</v>
      </c>
      <c r="I42" s="500">
        <f t="shared" si="6"/>
        <v>25000</v>
      </c>
      <c r="J42" s="500">
        <f t="shared" si="6"/>
        <v>43500</v>
      </c>
      <c r="K42" s="500">
        <f t="shared" si="6"/>
        <v>0</v>
      </c>
      <c r="L42" s="500">
        <f t="shared" si="6"/>
        <v>0</v>
      </c>
      <c r="M42" s="500">
        <f t="shared" si="6"/>
        <v>0</v>
      </c>
      <c r="N42" s="500">
        <f t="shared" si="6"/>
        <v>0</v>
      </c>
      <c r="O42" s="500">
        <f t="shared" si="6"/>
        <v>0</v>
      </c>
      <c r="P42" s="500">
        <f t="shared" si="6"/>
        <v>0</v>
      </c>
      <c r="Q42" s="500">
        <f t="shared" si="6"/>
        <v>0</v>
      </c>
      <c r="R42" s="500">
        <f t="shared" si="6"/>
        <v>0</v>
      </c>
      <c r="S42" s="500">
        <f t="shared" si="6"/>
        <v>0</v>
      </c>
    </row>
    <row r="43" spans="1:19" ht="42.75">
      <c r="A43" s="501"/>
      <c r="B43" s="501"/>
      <c r="C43" s="501">
        <v>2540</v>
      </c>
      <c r="D43" s="496" t="s">
        <v>805</v>
      </c>
      <c r="E43" s="488">
        <v>48000</v>
      </c>
      <c r="F43" s="488">
        <v>43500</v>
      </c>
      <c r="G43" s="488">
        <v>43500</v>
      </c>
      <c r="H43" s="488">
        <v>0</v>
      </c>
      <c r="I43" s="488">
        <v>0</v>
      </c>
      <c r="J43" s="488">
        <v>43500</v>
      </c>
      <c r="K43" s="491"/>
      <c r="L43" s="491"/>
      <c r="M43" s="491"/>
      <c r="N43" s="491"/>
      <c r="O43" s="491"/>
      <c r="P43" s="491"/>
      <c r="Q43" s="491"/>
      <c r="R43" s="491"/>
      <c r="S43" s="491"/>
    </row>
    <row r="44" spans="1:19" ht="14.25">
      <c r="A44" s="501"/>
      <c r="B44" s="501"/>
      <c r="C44" s="501">
        <v>4300</v>
      </c>
      <c r="D44" s="502" t="s">
        <v>330</v>
      </c>
      <c r="E44" s="490">
        <v>18350</v>
      </c>
      <c r="F44" s="490">
        <v>25000</v>
      </c>
      <c r="G44" s="490">
        <f>F44</f>
        <v>25000</v>
      </c>
      <c r="H44" s="490">
        <v>0</v>
      </c>
      <c r="I44" s="490">
        <f>G44-H44</f>
        <v>25000</v>
      </c>
      <c r="J44" s="490">
        <v>0</v>
      </c>
      <c r="K44" s="491"/>
      <c r="L44" s="491"/>
      <c r="M44" s="491"/>
      <c r="N44" s="491"/>
      <c r="O44" s="491"/>
      <c r="P44" s="491"/>
      <c r="Q44" s="491"/>
      <c r="R44" s="491"/>
      <c r="S44" s="491"/>
    </row>
    <row r="45" spans="1:19" ht="15">
      <c r="A45" s="497">
        <v>801</v>
      </c>
      <c r="B45" s="497">
        <v>80110</v>
      </c>
      <c r="C45" s="498"/>
      <c r="D45" s="505" t="s">
        <v>806</v>
      </c>
      <c r="E45" s="500">
        <f aca="true" t="shared" si="7" ref="E45:S45">SUM(E46:E55)</f>
        <v>1354845</v>
      </c>
      <c r="F45" s="500">
        <f t="shared" si="7"/>
        <v>1373252</v>
      </c>
      <c r="G45" s="500">
        <f t="shared" si="7"/>
        <v>1373252</v>
      </c>
      <c r="H45" s="500">
        <f t="shared" si="7"/>
        <v>1204492</v>
      </c>
      <c r="I45" s="500">
        <f t="shared" si="7"/>
        <v>168760</v>
      </c>
      <c r="J45" s="500">
        <f t="shared" si="7"/>
        <v>0</v>
      </c>
      <c r="K45" s="500">
        <f t="shared" si="7"/>
        <v>0</v>
      </c>
      <c r="L45" s="500">
        <f t="shared" si="7"/>
        <v>0</v>
      </c>
      <c r="M45" s="500">
        <f t="shared" si="7"/>
        <v>0</v>
      </c>
      <c r="N45" s="500">
        <f t="shared" si="7"/>
        <v>0</v>
      </c>
      <c r="O45" s="500">
        <f t="shared" si="7"/>
        <v>0</v>
      </c>
      <c r="P45" s="500">
        <f t="shared" si="7"/>
        <v>0</v>
      </c>
      <c r="Q45" s="500">
        <f t="shared" si="7"/>
        <v>0</v>
      </c>
      <c r="R45" s="500">
        <f t="shared" si="7"/>
        <v>0</v>
      </c>
      <c r="S45" s="500">
        <f t="shared" si="7"/>
        <v>0</v>
      </c>
    </row>
    <row r="46" spans="1:19" ht="14.25">
      <c r="A46" s="501"/>
      <c r="B46" s="501"/>
      <c r="C46" s="501">
        <v>3020</v>
      </c>
      <c r="D46" s="502" t="s">
        <v>384</v>
      </c>
      <c r="E46" s="488">
        <v>93645</v>
      </c>
      <c r="F46" s="488">
        <v>102498</v>
      </c>
      <c r="G46" s="490">
        <f aca="true" t="shared" si="8" ref="G46:G51">F46</f>
        <v>102498</v>
      </c>
      <c r="H46" s="490">
        <v>0</v>
      </c>
      <c r="I46" s="490">
        <f aca="true" t="shared" si="9" ref="I46:I51">G46-H46</f>
        <v>102498</v>
      </c>
      <c r="J46" s="490">
        <v>0</v>
      </c>
      <c r="K46" s="491"/>
      <c r="L46" s="491"/>
      <c r="M46" s="491"/>
      <c r="N46" s="491"/>
      <c r="O46" s="491"/>
      <c r="P46" s="491"/>
      <c r="Q46" s="491"/>
      <c r="R46" s="491"/>
      <c r="S46" s="491"/>
    </row>
    <row r="47" spans="1:19" ht="14.25">
      <c r="A47" s="501"/>
      <c r="B47" s="501"/>
      <c r="C47" s="501">
        <v>4010</v>
      </c>
      <c r="D47" s="502" t="s">
        <v>370</v>
      </c>
      <c r="E47" s="488">
        <v>907112</v>
      </c>
      <c r="F47" s="488">
        <v>932073</v>
      </c>
      <c r="G47" s="490">
        <f t="shared" si="8"/>
        <v>932073</v>
      </c>
      <c r="H47" s="490">
        <f>G47</f>
        <v>932073</v>
      </c>
      <c r="I47" s="490">
        <f t="shared" si="9"/>
        <v>0</v>
      </c>
      <c r="J47" s="487">
        <v>0</v>
      </c>
      <c r="K47" s="491"/>
      <c r="L47" s="491"/>
      <c r="M47" s="491"/>
      <c r="N47" s="491"/>
      <c r="O47" s="491"/>
      <c r="P47" s="491"/>
      <c r="Q47" s="491"/>
      <c r="R47" s="491"/>
      <c r="S47" s="491"/>
    </row>
    <row r="48" spans="1:19" ht="14.25">
      <c r="A48" s="501"/>
      <c r="B48" s="501"/>
      <c r="C48" s="501">
        <v>4040</v>
      </c>
      <c r="D48" s="502" t="s">
        <v>372</v>
      </c>
      <c r="E48" s="488">
        <v>69150</v>
      </c>
      <c r="F48" s="488">
        <v>77105</v>
      </c>
      <c r="G48" s="490">
        <f t="shared" si="8"/>
        <v>77105</v>
      </c>
      <c r="H48" s="490">
        <f>G48</f>
        <v>77105</v>
      </c>
      <c r="I48" s="490">
        <f t="shared" si="9"/>
        <v>0</v>
      </c>
      <c r="J48" s="487">
        <v>0</v>
      </c>
      <c r="K48" s="491"/>
      <c r="L48" s="491"/>
      <c r="M48" s="491"/>
      <c r="N48" s="491"/>
      <c r="O48" s="491"/>
      <c r="P48" s="491"/>
      <c r="Q48" s="491"/>
      <c r="R48" s="491"/>
      <c r="S48" s="491"/>
    </row>
    <row r="49" spans="1:19" ht="14.25">
      <c r="A49" s="501"/>
      <c r="B49" s="501"/>
      <c r="C49" s="501">
        <v>4110</v>
      </c>
      <c r="D49" s="502" t="s">
        <v>470</v>
      </c>
      <c r="E49" s="488">
        <v>159527</v>
      </c>
      <c r="F49" s="488">
        <v>168151</v>
      </c>
      <c r="G49" s="490">
        <f t="shared" si="8"/>
        <v>168151</v>
      </c>
      <c r="H49" s="490">
        <f>G49</f>
        <v>168151</v>
      </c>
      <c r="I49" s="490">
        <f t="shared" si="9"/>
        <v>0</v>
      </c>
      <c r="J49" s="487">
        <v>0</v>
      </c>
      <c r="K49" s="491"/>
      <c r="L49" s="491"/>
      <c r="M49" s="491"/>
      <c r="N49" s="491"/>
      <c r="O49" s="491"/>
      <c r="P49" s="491"/>
      <c r="Q49" s="491"/>
      <c r="R49" s="491"/>
      <c r="S49" s="491"/>
    </row>
    <row r="50" spans="1:19" ht="14.25">
      <c r="A50" s="501"/>
      <c r="B50" s="501"/>
      <c r="C50" s="501">
        <v>4120</v>
      </c>
      <c r="D50" s="502" t="s">
        <v>799</v>
      </c>
      <c r="E50" s="488">
        <v>26582</v>
      </c>
      <c r="F50" s="488">
        <v>27163</v>
      </c>
      <c r="G50" s="490">
        <f t="shared" si="8"/>
        <v>27163</v>
      </c>
      <c r="H50" s="490">
        <f>G50</f>
        <v>27163</v>
      </c>
      <c r="I50" s="490">
        <f t="shared" si="9"/>
        <v>0</v>
      </c>
      <c r="J50" s="487">
        <v>0</v>
      </c>
      <c r="K50" s="491"/>
      <c r="L50" s="491"/>
      <c r="M50" s="491"/>
      <c r="N50" s="491"/>
      <c r="O50" s="491"/>
      <c r="P50" s="491"/>
      <c r="Q50" s="491"/>
      <c r="R50" s="491"/>
      <c r="S50" s="491"/>
    </row>
    <row r="51" spans="1:19" ht="14.25">
      <c r="A51" s="501"/>
      <c r="B51" s="501"/>
      <c r="C51" s="501">
        <v>4210</v>
      </c>
      <c r="D51" s="502" t="s">
        <v>328</v>
      </c>
      <c r="E51" s="488">
        <v>6523</v>
      </c>
      <c r="F51" s="488">
        <v>2500</v>
      </c>
      <c r="G51" s="490">
        <f t="shared" si="8"/>
        <v>2500</v>
      </c>
      <c r="H51" s="490">
        <v>0</v>
      </c>
      <c r="I51" s="490">
        <f t="shared" si="9"/>
        <v>2500</v>
      </c>
      <c r="J51" s="487">
        <v>0</v>
      </c>
      <c r="K51" s="491"/>
      <c r="L51" s="491"/>
      <c r="M51" s="491"/>
      <c r="N51" s="491"/>
      <c r="O51" s="491"/>
      <c r="P51" s="491"/>
      <c r="Q51" s="491"/>
      <c r="R51" s="491"/>
      <c r="S51" s="491"/>
    </row>
    <row r="52" spans="1:19" ht="28.5">
      <c r="A52" s="501"/>
      <c r="B52" s="501"/>
      <c r="C52" s="501">
        <v>4240</v>
      </c>
      <c r="D52" s="496" t="s">
        <v>473</v>
      </c>
      <c r="E52" s="488">
        <v>32656</v>
      </c>
      <c r="F52" s="488">
        <v>1500</v>
      </c>
      <c r="G52" s="488">
        <v>1500</v>
      </c>
      <c r="H52" s="488">
        <v>0</v>
      </c>
      <c r="I52" s="488">
        <v>1500</v>
      </c>
      <c r="J52" s="487">
        <v>0</v>
      </c>
      <c r="K52" s="491"/>
      <c r="L52" s="491"/>
      <c r="M52" s="491"/>
      <c r="N52" s="491"/>
      <c r="O52" s="491"/>
      <c r="P52" s="491"/>
      <c r="Q52" s="491"/>
      <c r="R52" s="491"/>
      <c r="S52" s="491"/>
    </row>
    <row r="53" spans="1:19" ht="14.25">
      <c r="A53" s="501"/>
      <c r="B53" s="501"/>
      <c r="C53" s="501">
        <v>4410</v>
      </c>
      <c r="D53" s="502" t="s">
        <v>380</v>
      </c>
      <c r="E53" s="488">
        <v>700</v>
      </c>
      <c r="F53" s="488">
        <v>1000</v>
      </c>
      <c r="G53" s="490">
        <f>F53</f>
        <v>1000</v>
      </c>
      <c r="H53" s="490">
        <v>0</v>
      </c>
      <c r="I53" s="490">
        <f>G53-H53</f>
        <v>1000</v>
      </c>
      <c r="J53" s="487">
        <v>0</v>
      </c>
      <c r="K53" s="491"/>
      <c r="L53" s="491"/>
      <c r="M53" s="491"/>
      <c r="N53" s="491"/>
      <c r="O53" s="491"/>
      <c r="P53" s="491"/>
      <c r="Q53" s="491"/>
      <c r="R53" s="491"/>
      <c r="S53" s="491"/>
    </row>
    <row r="54" spans="1:19" ht="28.5">
      <c r="A54" s="501"/>
      <c r="B54" s="501"/>
      <c r="C54" s="501">
        <v>4440</v>
      </c>
      <c r="D54" s="496" t="s">
        <v>801</v>
      </c>
      <c r="E54" s="488">
        <v>58550</v>
      </c>
      <c r="F54" s="488">
        <v>60562</v>
      </c>
      <c r="G54" s="488">
        <v>60562</v>
      </c>
      <c r="H54" s="488">
        <v>0</v>
      </c>
      <c r="I54" s="488">
        <v>60562</v>
      </c>
      <c r="J54" s="487">
        <v>0</v>
      </c>
      <c r="K54" s="491"/>
      <c r="L54" s="491"/>
      <c r="M54" s="491"/>
      <c r="N54" s="491"/>
      <c r="O54" s="491"/>
      <c r="P54" s="491"/>
      <c r="Q54" s="491"/>
      <c r="R54" s="491"/>
      <c r="S54" s="491"/>
    </row>
    <row r="55" spans="1:19" ht="42.75">
      <c r="A55" s="501"/>
      <c r="B55" s="501"/>
      <c r="C55" s="501">
        <v>4740</v>
      </c>
      <c r="D55" s="496" t="s">
        <v>802</v>
      </c>
      <c r="E55" s="488">
        <v>400</v>
      </c>
      <c r="F55" s="488">
        <v>700</v>
      </c>
      <c r="G55" s="488">
        <v>700</v>
      </c>
      <c r="H55" s="488">
        <v>0</v>
      </c>
      <c r="I55" s="488">
        <v>700</v>
      </c>
      <c r="J55" s="487">
        <v>0</v>
      </c>
      <c r="K55" s="491"/>
      <c r="L55" s="491"/>
      <c r="M55" s="491"/>
      <c r="N55" s="491"/>
      <c r="O55" s="491"/>
      <c r="P55" s="491"/>
      <c r="Q55" s="491"/>
      <c r="R55" s="491"/>
      <c r="S55" s="491"/>
    </row>
    <row r="56" spans="1:19" ht="15">
      <c r="A56" s="497">
        <v>801</v>
      </c>
      <c r="B56" s="497">
        <v>80113</v>
      </c>
      <c r="C56" s="498"/>
      <c r="D56" s="505" t="s">
        <v>807</v>
      </c>
      <c r="E56" s="500">
        <f>SUM(E57:E65)</f>
        <v>377008</v>
      </c>
      <c r="F56" s="500">
        <f>SUM(F57:F65)</f>
        <v>381573</v>
      </c>
      <c r="G56" s="500">
        <f>SUM(G57:G65)</f>
        <v>381573</v>
      </c>
      <c r="H56" s="500">
        <f>SUM(H57:H65)</f>
        <v>27373</v>
      </c>
      <c r="I56" s="500">
        <f>SUM(I57:I65)</f>
        <v>354200</v>
      </c>
      <c r="J56" s="482">
        <v>0</v>
      </c>
      <c r="K56" s="500">
        <f aca="true" t="shared" si="10" ref="K56:S56">SUM(K57:K65)</f>
        <v>0</v>
      </c>
      <c r="L56" s="500">
        <f t="shared" si="10"/>
        <v>0</v>
      </c>
      <c r="M56" s="500">
        <f t="shared" si="10"/>
        <v>0</v>
      </c>
      <c r="N56" s="500">
        <f t="shared" si="10"/>
        <v>0</v>
      </c>
      <c r="O56" s="500">
        <f t="shared" si="10"/>
        <v>0</v>
      </c>
      <c r="P56" s="500">
        <f t="shared" si="10"/>
        <v>0</v>
      </c>
      <c r="Q56" s="500">
        <f t="shared" si="10"/>
        <v>0</v>
      </c>
      <c r="R56" s="500">
        <f t="shared" si="10"/>
        <v>0</v>
      </c>
      <c r="S56" s="500">
        <f t="shared" si="10"/>
        <v>0</v>
      </c>
    </row>
    <row r="57" spans="1:19" ht="15">
      <c r="A57" s="506"/>
      <c r="B57" s="506"/>
      <c r="C57" s="503">
        <v>4010</v>
      </c>
      <c r="D57" s="507" t="s">
        <v>370</v>
      </c>
      <c r="E57" s="508">
        <v>31159</v>
      </c>
      <c r="F57" s="508">
        <v>18650</v>
      </c>
      <c r="G57" s="509">
        <f aca="true" t="shared" si="11" ref="G57:H60">F57</f>
        <v>18650</v>
      </c>
      <c r="H57" s="509">
        <f t="shared" si="11"/>
        <v>18650</v>
      </c>
      <c r="I57" s="509">
        <f aca="true" t="shared" si="12" ref="I57:I65">G57-H57</f>
        <v>0</v>
      </c>
      <c r="J57" s="509">
        <v>0</v>
      </c>
      <c r="K57" s="510"/>
      <c r="L57" s="510"/>
      <c r="M57" s="510"/>
      <c r="N57" s="510"/>
      <c r="O57" s="510"/>
      <c r="P57" s="510"/>
      <c r="Q57" s="510"/>
      <c r="R57" s="510"/>
      <c r="S57" s="510"/>
    </row>
    <row r="58" spans="1:19" ht="15">
      <c r="A58" s="506"/>
      <c r="B58" s="506"/>
      <c r="C58" s="503">
        <v>4040</v>
      </c>
      <c r="D58" s="507" t="s">
        <v>372</v>
      </c>
      <c r="E58" s="508">
        <v>2325</v>
      </c>
      <c r="F58" s="508">
        <v>2454</v>
      </c>
      <c r="G58" s="509">
        <f t="shared" si="11"/>
        <v>2454</v>
      </c>
      <c r="H58" s="509">
        <f t="shared" si="11"/>
        <v>2454</v>
      </c>
      <c r="I58" s="509">
        <f t="shared" si="12"/>
        <v>0</v>
      </c>
      <c r="J58" s="509">
        <v>0</v>
      </c>
      <c r="K58" s="510"/>
      <c r="L58" s="510"/>
      <c r="M58" s="510"/>
      <c r="N58" s="510"/>
      <c r="O58" s="510"/>
      <c r="P58" s="510"/>
      <c r="Q58" s="510"/>
      <c r="R58" s="510"/>
      <c r="S58" s="510"/>
    </row>
    <row r="59" spans="1:19" ht="15">
      <c r="A59" s="506"/>
      <c r="B59" s="506"/>
      <c r="C59" s="503">
        <v>4110</v>
      </c>
      <c r="D59" s="507" t="s">
        <v>470</v>
      </c>
      <c r="E59" s="509">
        <v>5400</v>
      </c>
      <c r="F59" s="509">
        <v>5433</v>
      </c>
      <c r="G59" s="509">
        <f t="shared" si="11"/>
        <v>5433</v>
      </c>
      <c r="H59" s="509">
        <f t="shared" si="11"/>
        <v>5433</v>
      </c>
      <c r="I59" s="509">
        <f t="shared" si="12"/>
        <v>0</v>
      </c>
      <c r="J59" s="509">
        <v>0</v>
      </c>
      <c r="K59" s="510"/>
      <c r="L59" s="510"/>
      <c r="M59" s="510"/>
      <c r="N59" s="510"/>
      <c r="O59" s="510"/>
      <c r="P59" s="510"/>
      <c r="Q59" s="510"/>
      <c r="R59" s="510"/>
      <c r="S59" s="510"/>
    </row>
    <row r="60" spans="1:19" ht="15">
      <c r="A60" s="506"/>
      <c r="B60" s="506"/>
      <c r="C60" s="503">
        <v>4120</v>
      </c>
      <c r="D60" s="507" t="s">
        <v>799</v>
      </c>
      <c r="E60" s="509">
        <v>824</v>
      </c>
      <c r="F60" s="509">
        <v>836</v>
      </c>
      <c r="G60" s="509">
        <f t="shared" si="11"/>
        <v>836</v>
      </c>
      <c r="H60" s="509">
        <f t="shared" si="11"/>
        <v>836</v>
      </c>
      <c r="I60" s="509">
        <f t="shared" si="12"/>
        <v>0</v>
      </c>
      <c r="J60" s="509">
        <v>0</v>
      </c>
      <c r="K60" s="510"/>
      <c r="L60" s="510"/>
      <c r="M60" s="510"/>
      <c r="N60" s="510"/>
      <c r="O60" s="510"/>
      <c r="P60" s="510"/>
      <c r="Q60" s="510"/>
      <c r="R60" s="510"/>
      <c r="S60" s="510"/>
    </row>
    <row r="61" spans="1:19" ht="15">
      <c r="A61" s="506"/>
      <c r="B61" s="506"/>
      <c r="C61" s="503">
        <v>4210</v>
      </c>
      <c r="D61" s="507" t="s">
        <v>328</v>
      </c>
      <c r="E61" s="509">
        <v>29000</v>
      </c>
      <c r="F61" s="509">
        <v>19000</v>
      </c>
      <c r="G61" s="509">
        <f>F61</f>
        <v>19000</v>
      </c>
      <c r="H61" s="509">
        <v>0</v>
      </c>
      <c r="I61" s="509">
        <f t="shared" si="12"/>
        <v>19000</v>
      </c>
      <c r="J61" s="509">
        <v>0</v>
      </c>
      <c r="K61" s="510"/>
      <c r="L61" s="510"/>
      <c r="M61" s="510"/>
      <c r="N61" s="510"/>
      <c r="O61" s="510"/>
      <c r="P61" s="510"/>
      <c r="Q61" s="510"/>
      <c r="R61" s="510"/>
      <c r="S61" s="510"/>
    </row>
    <row r="62" spans="1:19" ht="15">
      <c r="A62" s="506"/>
      <c r="B62" s="506"/>
      <c r="C62" s="503">
        <v>4300</v>
      </c>
      <c r="D62" s="507" t="s">
        <v>330</v>
      </c>
      <c r="E62" s="509">
        <v>304100</v>
      </c>
      <c r="F62" s="509">
        <v>330850</v>
      </c>
      <c r="G62" s="509">
        <f>F62</f>
        <v>330850</v>
      </c>
      <c r="H62" s="509">
        <v>0</v>
      </c>
      <c r="I62" s="509">
        <f t="shared" si="12"/>
        <v>330850</v>
      </c>
      <c r="J62" s="509">
        <v>0</v>
      </c>
      <c r="K62" s="510"/>
      <c r="L62" s="510"/>
      <c r="M62" s="510"/>
      <c r="N62" s="510"/>
      <c r="O62" s="510"/>
      <c r="P62" s="510"/>
      <c r="Q62" s="510"/>
      <c r="R62" s="510"/>
      <c r="S62" s="510"/>
    </row>
    <row r="63" spans="1:19" ht="15">
      <c r="A63" s="506"/>
      <c r="B63" s="506"/>
      <c r="C63" s="503">
        <v>4410</v>
      </c>
      <c r="D63" s="507" t="s">
        <v>380</v>
      </c>
      <c r="E63" s="509">
        <v>200</v>
      </c>
      <c r="F63" s="509">
        <v>200</v>
      </c>
      <c r="G63" s="509">
        <f>F63</f>
        <v>200</v>
      </c>
      <c r="H63" s="509">
        <v>0</v>
      </c>
      <c r="I63" s="509">
        <f t="shared" si="12"/>
        <v>200</v>
      </c>
      <c r="J63" s="509">
        <v>0</v>
      </c>
      <c r="K63" s="510"/>
      <c r="L63" s="510"/>
      <c r="M63" s="510"/>
      <c r="N63" s="510"/>
      <c r="O63" s="510"/>
      <c r="P63" s="510"/>
      <c r="Q63" s="510"/>
      <c r="R63" s="510"/>
      <c r="S63" s="510"/>
    </row>
    <row r="64" spans="1:19" ht="15">
      <c r="A64" s="506"/>
      <c r="B64" s="506"/>
      <c r="C64" s="503">
        <v>4430</v>
      </c>
      <c r="D64" s="507" t="s">
        <v>334</v>
      </c>
      <c r="E64" s="509">
        <v>2500</v>
      </c>
      <c r="F64" s="509">
        <v>2500</v>
      </c>
      <c r="G64" s="509">
        <f>F64</f>
        <v>2500</v>
      </c>
      <c r="H64" s="509">
        <v>0</v>
      </c>
      <c r="I64" s="509">
        <f t="shared" si="12"/>
        <v>2500</v>
      </c>
      <c r="J64" s="509">
        <v>0</v>
      </c>
      <c r="K64" s="510"/>
      <c r="L64" s="510"/>
      <c r="M64" s="510"/>
      <c r="N64" s="510"/>
      <c r="O64" s="510"/>
      <c r="P64" s="510"/>
      <c r="Q64" s="510"/>
      <c r="R64" s="510"/>
      <c r="S64" s="510"/>
    </row>
    <row r="65" spans="1:19" ht="28.5">
      <c r="A65" s="503"/>
      <c r="B65" s="503"/>
      <c r="C65" s="503">
        <v>4440</v>
      </c>
      <c r="D65" s="511" t="s">
        <v>801</v>
      </c>
      <c r="E65" s="509">
        <v>1500</v>
      </c>
      <c r="F65" s="509">
        <v>1650</v>
      </c>
      <c r="G65" s="509">
        <f>F65</f>
        <v>1650</v>
      </c>
      <c r="H65" s="509">
        <v>0</v>
      </c>
      <c r="I65" s="509">
        <f t="shared" si="12"/>
        <v>1650</v>
      </c>
      <c r="J65" s="509">
        <v>0</v>
      </c>
      <c r="K65" s="510"/>
      <c r="L65" s="510"/>
      <c r="M65" s="510"/>
      <c r="N65" s="510"/>
      <c r="O65" s="510"/>
      <c r="P65" s="510"/>
      <c r="Q65" s="510"/>
      <c r="R65" s="510"/>
      <c r="S65" s="510"/>
    </row>
    <row r="66" spans="1:19" ht="15">
      <c r="A66" s="497">
        <v>801</v>
      </c>
      <c r="B66" s="497">
        <v>80114</v>
      </c>
      <c r="C66" s="498"/>
      <c r="D66" s="505" t="s">
        <v>808</v>
      </c>
      <c r="E66" s="500">
        <f aca="true" t="shared" si="13" ref="E66:S66">SUM(E67:E83)</f>
        <v>251980</v>
      </c>
      <c r="F66" s="500">
        <f t="shared" si="13"/>
        <v>267987</v>
      </c>
      <c r="G66" s="500">
        <f t="shared" si="13"/>
        <v>267987</v>
      </c>
      <c r="H66" s="500">
        <f t="shared" si="13"/>
        <v>210504</v>
      </c>
      <c r="I66" s="500">
        <f t="shared" si="13"/>
        <v>57483</v>
      </c>
      <c r="J66" s="500">
        <f t="shared" si="13"/>
        <v>0</v>
      </c>
      <c r="K66" s="500">
        <f t="shared" si="13"/>
        <v>0</v>
      </c>
      <c r="L66" s="500">
        <f t="shared" si="13"/>
        <v>0</v>
      </c>
      <c r="M66" s="500">
        <f t="shared" si="13"/>
        <v>0</v>
      </c>
      <c r="N66" s="500">
        <f t="shared" si="13"/>
        <v>0</v>
      </c>
      <c r="O66" s="500">
        <f t="shared" si="13"/>
        <v>0</v>
      </c>
      <c r="P66" s="500">
        <f t="shared" si="13"/>
        <v>0</v>
      </c>
      <c r="Q66" s="500">
        <f t="shared" si="13"/>
        <v>0</v>
      </c>
      <c r="R66" s="500">
        <f t="shared" si="13"/>
        <v>0</v>
      </c>
      <c r="S66" s="500">
        <f t="shared" si="13"/>
        <v>0</v>
      </c>
    </row>
    <row r="67" spans="1:19" ht="14.25">
      <c r="A67" s="501"/>
      <c r="B67" s="501"/>
      <c r="C67" s="501">
        <v>4010</v>
      </c>
      <c r="D67" s="502" t="s">
        <v>370</v>
      </c>
      <c r="E67" s="488">
        <v>149145</v>
      </c>
      <c r="F67" s="488">
        <v>159390</v>
      </c>
      <c r="G67" s="490">
        <f aca="true" t="shared" si="14" ref="G67:H82">F67</f>
        <v>159390</v>
      </c>
      <c r="H67" s="490">
        <f t="shared" si="14"/>
        <v>159390</v>
      </c>
      <c r="I67" s="490">
        <f aca="true" t="shared" si="15" ref="I67:I83">G67-H67</f>
        <v>0</v>
      </c>
      <c r="J67" s="490">
        <v>0</v>
      </c>
      <c r="K67" s="491"/>
      <c r="L67" s="491"/>
      <c r="M67" s="491"/>
      <c r="N67" s="491"/>
      <c r="O67" s="491"/>
      <c r="P67" s="491"/>
      <c r="Q67" s="491"/>
      <c r="R67" s="491"/>
      <c r="S67" s="491"/>
    </row>
    <row r="68" spans="1:19" ht="14.25">
      <c r="A68" s="501"/>
      <c r="B68" s="501"/>
      <c r="C68" s="501">
        <v>4040</v>
      </c>
      <c r="D68" s="502" t="s">
        <v>372</v>
      </c>
      <c r="E68" s="490">
        <v>10412</v>
      </c>
      <c r="F68" s="490">
        <v>12686</v>
      </c>
      <c r="G68" s="490">
        <f t="shared" si="14"/>
        <v>12686</v>
      </c>
      <c r="H68" s="490">
        <f t="shared" si="14"/>
        <v>12686</v>
      </c>
      <c r="I68" s="490">
        <f t="shared" si="15"/>
        <v>0</v>
      </c>
      <c r="J68" s="490">
        <v>0</v>
      </c>
      <c r="K68" s="491"/>
      <c r="L68" s="491"/>
      <c r="M68" s="491"/>
      <c r="N68" s="491"/>
      <c r="O68" s="491"/>
      <c r="P68" s="491"/>
      <c r="Q68" s="491"/>
      <c r="R68" s="491"/>
      <c r="S68" s="491"/>
    </row>
    <row r="69" spans="1:19" ht="14.25">
      <c r="A69" s="501"/>
      <c r="B69" s="501"/>
      <c r="C69" s="501">
        <v>4110</v>
      </c>
      <c r="D69" s="502" t="s">
        <v>470</v>
      </c>
      <c r="E69" s="490">
        <v>25763</v>
      </c>
      <c r="F69" s="490">
        <v>27412</v>
      </c>
      <c r="G69" s="490">
        <f t="shared" si="14"/>
        <v>27412</v>
      </c>
      <c r="H69" s="490">
        <f t="shared" si="14"/>
        <v>27412</v>
      </c>
      <c r="I69" s="490">
        <f t="shared" si="15"/>
        <v>0</v>
      </c>
      <c r="J69" s="490">
        <v>0</v>
      </c>
      <c r="K69" s="491"/>
      <c r="L69" s="491"/>
      <c r="M69" s="491"/>
      <c r="N69" s="491"/>
      <c r="O69" s="491"/>
      <c r="P69" s="491"/>
      <c r="Q69" s="491"/>
      <c r="R69" s="491"/>
      <c r="S69" s="491"/>
    </row>
    <row r="70" spans="1:19" ht="14.25">
      <c r="A70" s="501"/>
      <c r="B70" s="501"/>
      <c r="C70" s="501">
        <v>4120</v>
      </c>
      <c r="D70" s="502" t="s">
        <v>799</v>
      </c>
      <c r="E70" s="490">
        <v>3930</v>
      </c>
      <c r="F70" s="490">
        <v>4216</v>
      </c>
      <c r="G70" s="490">
        <f t="shared" si="14"/>
        <v>4216</v>
      </c>
      <c r="H70" s="490">
        <f t="shared" si="14"/>
        <v>4216</v>
      </c>
      <c r="I70" s="490">
        <f t="shared" si="15"/>
        <v>0</v>
      </c>
      <c r="J70" s="490">
        <v>0</v>
      </c>
      <c r="K70" s="491"/>
      <c r="L70" s="491"/>
      <c r="M70" s="491"/>
      <c r="N70" s="491"/>
      <c r="O70" s="491"/>
      <c r="P70" s="491"/>
      <c r="Q70" s="491"/>
      <c r="R70" s="491"/>
      <c r="S70" s="491"/>
    </row>
    <row r="71" spans="1:19" ht="14.25">
      <c r="A71" s="501"/>
      <c r="B71" s="501"/>
      <c r="C71" s="501">
        <v>4170</v>
      </c>
      <c r="D71" s="502" t="s">
        <v>326</v>
      </c>
      <c r="E71" s="490">
        <v>12700</v>
      </c>
      <c r="F71" s="490">
        <v>6800</v>
      </c>
      <c r="G71" s="490">
        <f t="shared" si="14"/>
        <v>6800</v>
      </c>
      <c r="H71" s="490">
        <f t="shared" si="14"/>
        <v>6800</v>
      </c>
      <c r="I71" s="490">
        <f t="shared" si="15"/>
        <v>0</v>
      </c>
      <c r="J71" s="490">
        <v>0</v>
      </c>
      <c r="K71" s="491"/>
      <c r="L71" s="491"/>
      <c r="M71" s="491"/>
      <c r="N71" s="491"/>
      <c r="O71" s="491"/>
      <c r="P71" s="491"/>
      <c r="Q71" s="491"/>
      <c r="R71" s="491"/>
      <c r="S71" s="491"/>
    </row>
    <row r="72" spans="1:19" ht="14.25">
      <c r="A72" s="501"/>
      <c r="B72" s="501"/>
      <c r="C72" s="501">
        <v>4210</v>
      </c>
      <c r="D72" s="502" t="s">
        <v>328</v>
      </c>
      <c r="E72" s="490">
        <v>13300</v>
      </c>
      <c r="F72" s="490">
        <v>16000</v>
      </c>
      <c r="G72" s="490">
        <f t="shared" si="14"/>
        <v>16000</v>
      </c>
      <c r="H72" s="490">
        <v>0</v>
      </c>
      <c r="I72" s="490">
        <f t="shared" si="15"/>
        <v>16000</v>
      </c>
      <c r="J72" s="490">
        <v>0</v>
      </c>
      <c r="K72" s="491"/>
      <c r="L72" s="491"/>
      <c r="M72" s="491"/>
      <c r="N72" s="491"/>
      <c r="O72" s="491"/>
      <c r="P72" s="491"/>
      <c r="Q72" s="491"/>
      <c r="R72" s="491"/>
      <c r="S72" s="491"/>
    </row>
    <row r="73" spans="1:19" ht="14.25">
      <c r="A73" s="501"/>
      <c r="B73" s="501"/>
      <c r="C73" s="501">
        <v>4260</v>
      </c>
      <c r="D73" s="502" t="s">
        <v>388</v>
      </c>
      <c r="E73" s="490">
        <v>2600</v>
      </c>
      <c r="F73" s="490">
        <v>2600</v>
      </c>
      <c r="G73" s="490">
        <f t="shared" si="14"/>
        <v>2600</v>
      </c>
      <c r="H73" s="490">
        <v>0</v>
      </c>
      <c r="I73" s="490">
        <f t="shared" si="15"/>
        <v>2600</v>
      </c>
      <c r="J73" s="490">
        <v>0</v>
      </c>
      <c r="K73" s="491"/>
      <c r="L73" s="491"/>
      <c r="M73" s="491"/>
      <c r="N73" s="491"/>
      <c r="O73" s="491"/>
      <c r="P73" s="491"/>
      <c r="Q73" s="491"/>
      <c r="R73" s="491"/>
      <c r="S73" s="491"/>
    </row>
    <row r="74" spans="1:19" ht="14.25">
      <c r="A74" s="501"/>
      <c r="B74" s="501"/>
      <c r="C74" s="501">
        <v>4280</v>
      </c>
      <c r="D74" s="502" t="s">
        <v>390</v>
      </c>
      <c r="E74" s="490">
        <v>200</v>
      </c>
      <c r="F74" s="490">
        <v>200</v>
      </c>
      <c r="G74" s="490">
        <f t="shared" si="14"/>
        <v>200</v>
      </c>
      <c r="H74" s="490">
        <v>0</v>
      </c>
      <c r="I74" s="490">
        <f t="shared" si="15"/>
        <v>200</v>
      </c>
      <c r="J74" s="490">
        <v>0</v>
      </c>
      <c r="K74" s="491"/>
      <c r="L74" s="491"/>
      <c r="M74" s="491"/>
      <c r="N74" s="491"/>
      <c r="O74" s="491"/>
      <c r="P74" s="491"/>
      <c r="Q74" s="491"/>
      <c r="R74" s="491"/>
      <c r="S74" s="491"/>
    </row>
    <row r="75" spans="1:19" ht="14.25">
      <c r="A75" s="501"/>
      <c r="B75" s="501"/>
      <c r="C75" s="501">
        <v>4300</v>
      </c>
      <c r="D75" s="502" t="s">
        <v>330</v>
      </c>
      <c r="E75" s="490">
        <v>7883</v>
      </c>
      <c r="F75" s="490">
        <v>9500</v>
      </c>
      <c r="G75" s="490">
        <f t="shared" si="14"/>
        <v>9500</v>
      </c>
      <c r="H75" s="490">
        <v>0</v>
      </c>
      <c r="I75" s="490">
        <f t="shared" si="15"/>
        <v>9500</v>
      </c>
      <c r="J75" s="490">
        <v>0</v>
      </c>
      <c r="K75" s="491"/>
      <c r="L75" s="491"/>
      <c r="M75" s="491"/>
      <c r="N75" s="491"/>
      <c r="O75" s="491"/>
      <c r="P75" s="491"/>
      <c r="Q75" s="491"/>
      <c r="R75" s="491"/>
      <c r="S75" s="491"/>
    </row>
    <row r="76" spans="1:19" ht="42.75">
      <c r="A76" s="501"/>
      <c r="B76" s="501"/>
      <c r="C76" s="501">
        <v>4370</v>
      </c>
      <c r="D76" s="496" t="s">
        <v>332</v>
      </c>
      <c r="E76" s="490">
        <v>3000</v>
      </c>
      <c r="F76" s="490">
        <v>3000</v>
      </c>
      <c r="G76" s="490">
        <f t="shared" si="14"/>
        <v>3000</v>
      </c>
      <c r="H76" s="490">
        <v>0</v>
      </c>
      <c r="I76" s="490">
        <f t="shared" si="15"/>
        <v>3000</v>
      </c>
      <c r="J76" s="490">
        <v>0</v>
      </c>
      <c r="K76" s="491"/>
      <c r="L76" s="491"/>
      <c r="M76" s="491"/>
      <c r="N76" s="491"/>
      <c r="O76" s="491"/>
      <c r="P76" s="491"/>
      <c r="Q76" s="491"/>
      <c r="R76" s="491"/>
      <c r="S76" s="491"/>
    </row>
    <row r="77" spans="1:19" ht="14.25">
      <c r="A77" s="501"/>
      <c r="B77" s="501"/>
      <c r="C77" s="501">
        <v>4400</v>
      </c>
      <c r="D77" s="502" t="s">
        <v>461</v>
      </c>
      <c r="E77" s="490">
        <v>13300</v>
      </c>
      <c r="F77" s="490">
        <v>13300</v>
      </c>
      <c r="G77" s="490">
        <f t="shared" si="14"/>
        <v>13300</v>
      </c>
      <c r="H77" s="490">
        <v>0</v>
      </c>
      <c r="I77" s="490">
        <f t="shared" si="15"/>
        <v>13300</v>
      </c>
      <c r="J77" s="490">
        <v>0</v>
      </c>
      <c r="K77" s="491"/>
      <c r="L77" s="491"/>
      <c r="M77" s="491"/>
      <c r="N77" s="491"/>
      <c r="O77" s="491"/>
      <c r="P77" s="491"/>
      <c r="Q77" s="491"/>
      <c r="R77" s="491"/>
      <c r="S77" s="491"/>
    </row>
    <row r="78" spans="1:19" ht="14.25">
      <c r="A78" s="501"/>
      <c r="B78" s="501"/>
      <c r="C78" s="501">
        <v>4410</v>
      </c>
      <c r="D78" s="502" t="s">
        <v>380</v>
      </c>
      <c r="E78" s="490">
        <v>350</v>
      </c>
      <c r="F78" s="490">
        <v>500</v>
      </c>
      <c r="G78" s="490">
        <f t="shared" si="14"/>
        <v>500</v>
      </c>
      <c r="H78" s="490">
        <v>0</v>
      </c>
      <c r="I78" s="490">
        <f t="shared" si="15"/>
        <v>500</v>
      </c>
      <c r="J78" s="490">
        <v>0</v>
      </c>
      <c r="K78" s="491"/>
      <c r="L78" s="491"/>
      <c r="M78" s="491"/>
      <c r="N78" s="491"/>
      <c r="O78" s="491"/>
      <c r="P78" s="491"/>
      <c r="Q78" s="491"/>
      <c r="R78" s="491"/>
      <c r="S78" s="491"/>
    </row>
    <row r="79" spans="1:19" ht="14.25">
      <c r="A79" s="501"/>
      <c r="B79" s="501"/>
      <c r="C79" s="501">
        <v>4430</v>
      </c>
      <c r="D79" s="502" t="s">
        <v>334</v>
      </c>
      <c r="E79" s="490">
        <v>180</v>
      </c>
      <c r="F79" s="490">
        <v>200</v>
      </c>
      <c r="G79" s="490">
        <f t="shared" si="14"/>
        <v>200</v>
      </c>
      <c r="H79" s="490">
        <v>0</v>
      </c>
      <c r="I79" s="490">
        <f t="shared" si="15"/>
        <v>200</v>
      </c>
      <c r="J79" s="490">
        <v>0</v>
      </c>
      <c r="K79" s="491"/>
      <c r="L79" s="491"/>
      <c r="M79" s="491"/>
      <c r="N79" s="491"/>
      <c r="O79" s="491"/>
      <c r="P79" s="491"/>
      <c r="Q79" s="491"/>
      <c r="R79" s="491"/>
      <c r="S79" s="491"/>
    </row>
    <row r="80" spans="1:19" ht="28.5">
      <c r="A80" s="501"/>
      <c r="B80" s="501"/>
      <c r="C80" s="501">
        <v>4440</v>
      </c>
      <c r="D80" s="496" t="s">
        <v>801</v>
      </c>
      <c r="E80" s="490">
        <v>4667</v>
      </c>
      <c r="F80" s="490">
        <v>5283</v>
      </c>
      <c r="G80" s="490">
        <f t="shared" si="14"/>
        <v>5283</v>
      </c>
      <c r="H80" s="490">
        <v>0</v>
      </c>
      <c r="I80" s="490">
        <f t="shared" si="15"/>
        <v>5283</v>
      </c>
      <c r="J80" s="490">
        <v>0</v>
      </c>
      <c r="K80" s="491"/>
      <c r="L80" s="491"/>
      <c r="M80" s="491"/>
      <c r="N80" s="491"/>
      <c r="O80" s="491"/>
      <c r="P80" s="491"/>
      <c r="Q80" s="491"/>
      <c r="R80" s="491"/>
      <c r="S80" s="491"/>
    </row>
    <row r="81" spans="1:19" ht="42.75">
      <c r="A81" s="501"/>
      <c r="B81" s="501"/>
      <c r="C81" s="501">
        <v>4700</v>
      </c>
      <c r="D81" s="496" t="s">
        <v>809</v>
      </c>
      <c r="E81" s="490">
        <v>1950</v>
      </c>
      <c r="F81" s="490">
        <v>2000</v>
      </c>
      <c r="G81" s="490">
        <f t="shared" si="14"/>
        <v>2000</v>
      </c>
      <c r="H81" s="490">
        <v>0</v>
      </c>
      <c r="I81" s="490">
        <f t="shared" si="15"/>
        <v>2000</v>
      </c>
      <c r="J81" s="490">
        <v>0</v>
      </c>
      <c r="K81" s="491"/>
      <c r="L81" s="491"/>
      <c r="M81" s="491"/>
      <c r="N81" s="491"/>
      <c r="O81" s="491"/>
      <c r="P81" s="491"/>
      <c r="Q81" s="491"/>
      <c r="R81" s="491"/>
      <c r="S81" s="491"/>
    </row>
    <row r="82" spans="1:19" ht="42.75">
      <c r="A82" s="501"/>
      <c r="B82" s="501"/>
      <c r="C82" s="501">
        <v>4740</v>
      </c>
      <c r="D82" s="496" t="s">
        <v>802</v>
      </c>
      <c r="E82" s="490">
        <v>500</v>
      </c>
      <c r="F82" s="490">
        <v>700</v>
      </c>
      <c r="G82" s="490">
        <f t="shared" si="14"/>
        <v>700</v>
      </c>
      <c r="H82" s="490">
        <v>0</v>
      </c>
      <c r="I82" s="490">
        <f t="shared" si="15"/>
        <v>700</v>
      </c>
      <c r="J82" s="490">
        <v>0</v>
      </c>
      <c r="K82" s="491"/>
      <c r="L82" s="491"/>
      <c r="M82" s="491"/>
      <c r="N82" s="491"/>
      <c r="O82" s="491"/>
      <c r="P82" s="491"/>
      <c r="Q82" s="491"/>
      <c r="R82" s="491"/>
      <c r="S82" s="491"/>
    </row>
    <row r="83" spans="1:19" ht="28.5">
      <c r="A83" s="501"/>
      <c r="B83" s="501"/>
      <c r="C83" s="501">
        <v>4750</v>
      </c>
      <c r="D83" s="496" t="s">
        <v>400</v>
      </c>
      <c r="E83" s="490">
        <v>2100</v>
      </c>
      <c r="F83" s="490">
        <v>4200</v>
      </c>
      <c r="G83" s="490">
        <f>F83</f>
        <v>4200</v>
      </c>
      <c r="H83" s="490">
        <v>0</v>
      </c>
      <c r="I83" s="490">
        <f t="shared" si="15"/>
        <v>4200</v>
      </c>
      <c r="J83" s="490">
        <v>0</v>
      </c>
      <c r="K83" s="491"/>
      <c r="L83" s="491"/>
      <c r="M83" s="491"/>
      <c r="N83" s="491"/>
      <c r="O83" s="491"/>
      <c r="P83" s="491"/>
      <c r="Q83" s="491"/>
      <c r="R83" s="491"/>
      <c r="S83" s="491"/>
    </row>
    <row r="84" spans="1:19" ht="15">
      <c r="A84" s="497">
        <v>801</v>
      </c>
      <c r="B84" s="497">
        <v>80120</v>
      </c>
      <c r="C84" s="498"/>
      <c r="D84" s="499" t="s">
        <v>810</v>
      </c>
      <c r="E84" s="500">
        <f aca="true" t="shared" si="16" ref="E84:S84">SUM(E85:E95)</f>
        <v>381246</v>
      </c>
      <c r="F84" s="500">
        <f t="shared" si="16"/>
        <v>369860</v>
      </c>
      <c r="G84" s="500">
        <f t="shared" si="16"/>
        <v>369860</v>
      </c>
      <c r="H84" s="500">
        <f t="shared" si="16"/>
        <v>326093</v>
      </c>
      <c r="I84" s="500">
        <f t="shared" si="16"/>
        <v>43767</v>
      </c>
      <c r="J84" s="500">
        <f t="shared" si="16"/>
        <v>0</v>
      </c>
      <c r="K84" s="500">
        <f t="shared" si="16"/>
        <v>0</v>
      </c>
      <c r="L84" s="500">
        <f t="shared" si="16"/>
        <v>0</v>
      </c>
      <c r="M84" s="500">
        <f t="shared" si="16"/>
        <v>0</v>
      </c>
      <c r="N84" s="500">
        <f t="shared" si="16"/>
        <v>0</v>
      </c>
      <c r="O84" s="500">
        <f t="shared" si="16"/>
        <v>0</v>
      </c>
      <c r="P84" s="500">
        <f t="shared" si="16"/>
        <v>0</v>
      </c>
      <c r="Q84" s="500">
        <f t="shared" si="16"/>
        <v>0</v>
      </c>
      <c r="R84" s="500">
        <f t="shared" si="16"/>
        <v>0</v>
      </c>
      <c r="S84" s="500">
        <f t="shared" si="16"/>
        <v>0</v>
      </c>
    </row>
    <row r="85" spans="1:19" ht="14.25">
      <c r="A85" s="512"/>
      <c r="B85" s="512"/>
      <c r="C85" s="512">
        <v>3020</v>
      </c>
      <c r="D85" s="513" t="s">
        <v>384</v>
      </c>
      <c r="E85" s="488">
        <v>22088</v>
      </c>
      <c r="F85" s="514">
        <v>24199</v>
      </c>
      <c r="G85" s="490">
        <f aca="true" t="shared" si="17" ref="G85:G95">F85</f>
        <v>24199</v>
      </c>
      <c r="H85" s="490">
        <v>0</v>
      </c>
      <c r="I85" s="490">
        <f aca="true" t="shared" si="18" ref="I85:I95">G85-H85</f>
        <v>24199</v>
      </c>
      <c r="J85" s="490">
        <v>0</v>
      </c>
      <c r="K85" s="491"/>
      <c r="L85" s="491"/>
      <c r="M85" s="491"/>
      <c r="N85" s="491"/>
      <c r="O85" s="491"/>
      <c r="P85" s="491"/>
      <c r="Q85" s="491"/>
      <c r="R85" s="491"/>
      <c r="S85" s="491"/>
    </row>
    <row r="86" spans="1:19" ht="14.25">
      <c r="A86" s="512"/>
      <c r="B86" s="512"/>
      <c r="C86" s="512">
        <v>3240</v>
      </c>
      <c r="D86" s="513" t="s">
        <v>811</v>
      </c>
      <c r="E86" s="491">
        <v>2100</v>
      </c>
      <c r="F86" s="515">
        <v>3600</v>
      </c>
      <c r="G86" s="490">
        <f t="shared" si="17"/>
        <v>3600</v>
      </c>
      <c r="H86" s="490">
        <v>0</v>
      </c>
      <c r="I86" s="490">
        <f t="shared" si="18"/>
        <v>3600</v>
      </c>
      <c r="J86" s="490">
        <v>0</v>
      </c>
      <c r="K86" s="491"/>
      <c r="L86" s="491"/>
      <c r="M86" s="491"/>
      <c r="N86" s="491"/>
      <c r="O86" s="491"/>
      <c r="P86" s="491"/>
      <c r="Q86" s="491"/>
      <c r="R86" s="491"/>
      <c r="S86" s="491"/>
    </row>
    <row r="87" spans="1:19" ht="14.25">
      <c r="A87" s="501"/>
      <c r="B87" s="501"/>
      <c r="C87" s="501">
        <v>4010</v>
      </c>
      <c r="D87" s="516" t="s">
        <v>370</v>
      </c>
      <c r="E87" s="491">
        <v>253350</v>
      </c>
      <c r="F87" s="515">
        <v>252527</v>
      </c>
      <c r="G87" s="490">
        <f t="shared" si="17"/>
        <v>252527</v>
      </c>
      <c r="H87" s="490">
        <f>G87</f>
        <v>252527</v>
      </c>
      <c r="I87" s="490">
        <f t="shared" si="18"/>
        <v>0</v>
      </c>
      <c r="J87" s="490">
        <v>0</v>
      </c>
      <c r="K87" s="491"/>
      <c r="L87" s="491"/>
      <c r="M87" s="491"/>
      <c r="N87" s="491"/>
      <c r="O87" s="491"/>
      <c r="P87" s="491"/>
      <c r="Q87" s="491"/>
      <c r="R87" s="491"/>
      <c r="S87" s="491"/>
    </row>
    <row r="88" spans="1:19" ht="14.25">
      <c r="A88" s="501"/>
      <c r="B88" s="501"/>
      <c r="C88" s="501">
        <v>4040</v>
      </c>
      <c r="D88" s="516" t="s">
        <v>372</v>
      </c>
      <c r="E88" s="491">
        <v>20854</v>
      </c>
      <c r="F88" s="515">
        <v>21705</v>
      </c>
      <c r="G88" s="490">
        <f t="shared" si="17"/>
        <v>21705</v>
      </c>
      <c r="H88" s="490">
        <f>G88</f>
        <v>21705</v>
      </c>
      <c r="I88" s="490">
        <f t="shared" si="18"/>
        <v>0</v>
      </c>
      <c r="J88" s="490">
        <v>0</v>
      </c>
      <c r="K88" s="491"/>
      <c r="L88" s="491"/>
      <c r="M88" s="491"/>
      <c r="N88" s="491"/>
      <c r="O88" s="491"/>
      <c r="P88" s="491"/>
      <c r="Q88" s="491"/>
      <c r="R88" s="491"/>
      <c r="S88" s="491"/>
    </row>
    <row r="89" spans="1:19" ht="14.25">
      <c r="A89" s="501"/>
      <c r="B89" s="501"/>
      <c r="C89" s="501">
        <v>4110</v>
      </c>
      <c r="D89" s="516" t="s">
        <v>470</v>
      </c>
      <c r="E89" s="491">
        <v>44258</v>
      </c>
      <c r="F89" s="515">
        <v>44621</v>
      </c>
      <c r="G89" s="490">
        <f t="shared" si="17"/>
        <v>44621</v>
      </c>
      <c r="H89" s="490">
        <f>G89</f>
        <v>44621</v>
      </c>
      <c r="I89" s="490">
        <f t="shared" si="18"/>
        <v>0</v>
      </c>
      <c r="J89" s="490">
        <v>0</v>
      </c>
      <c r="K89" s="491"/>
      <c r="L89" s="491"/>
      <c r="M89" s="491"/>
      <c r="N89" s="491"/>
      <c r="O89" s="491"/>
      <c r="P89" s="491"/>
      <c r="Q89" s="491"/>
      <c r="R89" s="491"/>
      <c r="S89" s="491"/>
    </row>
    <row r="90" spans="1:19" ht="14.25">
      <c r="A90" s="501"/>
      <c r="B90" s="501"/>
      <c r="C90" s="501">
        <v>4120</v>
      </c>
      <c r="D90" s="516" t="s">
        <v>799</v>
      </c>
      <c r="E90" s="491">
        <v>6281</v>
      </c>
      <c r="F90" s="515">
        <v>7240</v>
      </c>
      <c r="G90" s="490">
        <f t="shared" si="17"/>
        <v>7240</v>
      </c>
      <c r="H90" s="490">
        <f>G90</f>
        <v>7240</v>
      </c>
      <c r="I90" s="490">
        <f t="shared" si="18"/>
        <v>0</v>
      </c>
      <c r="J90" s="490">
        <v>0</v>
      </c>
      <c r="K90" s="491"/>
      <c r="L90" s="491"/>
      <c r="M90" s="491"/>
      <c r="N90" s="491"/>
      <c r="O90" s="491"/>
      <c r="P90" s="491"/>
      <c r="Q90" s="491"/>
      <c r="R90" s="491"/>
      <c r="S90" s="491"/>
    </row>
    <row r="91" spans="1:19" ht="14.25">
      <c r="A91" s="501"/>
      <c r="B91" s="501"/>
      <c r="C91" s="501">
        <v>4210</v>
      </c>
      <c r="D91" s="516" t="s">
        <v>328</v>
      </c>
      <c r="E91" s="491">
        <v>8735</v>
      </c>
      <c r="F91" s="515">
        <v>1000</v>
      </c>
      <c r="G91" s="490">
        <f t="shared" si="17"/>
        <v>1000</v>
      </c>
      <c r="H91" s="490">
        <v>0</v>
      </c>
      <c r="I91" s="490">
        <f t="shared" si="18"/>
        <v>1000</v>
      </c>
      <c r="J91" s="490">
        <v>0</v>
      </c>
      <c r="K91" s="491"/>
      <c r="L91" s="491"/>
      <c r="M91" s="491"/>
      <c r="N91" s="491"/>
      <c r="O91" s="491"/>
      <c r="P91" s="491"/>
      <c r="Q91" s="491"/>
      <c r="R91" s="491"/>
      <c r="S91" s="491"/>
    </row>
    <row r="92" spans="1:19" ht="28.5">
      <c r="A92" s="501"/>
      <c r="B92" s="501"/>
      <c r="C92" s="501">
        <v>4240</v>
      </c>
      <c r="D92" s="496" t="s">
        <v>473</v>
      </c>
      <c r="E92" s="491">
        <v>12000</v>
      </c>
      <c r="F92" s="515">
        <v>1000</v>
      </c>
      <c r="G92" s="490">
        <f t="shared" si="17"/>
        <v>1000</v>
      </c>
      <c r="H92" s="490">
        <v>0</v>
      </c>
      <c r="I92" s="490">
        <f t="shared" si="18"/>
        <v>1000</v>
      </c>
      <c r="J92" s="490">
        <v>0</v>
      </c>
      <c r="K92" s="491"/>
      <c r="L92" s="491"/>
      <c r="M92" s="491"/>
      <c r="N92" s="491"/>
      <c r="O92" s="491"/>
      <c r="P92" s="491"/>
      <c r="Q92" s="491"/>
      <c r="R92" s="491"/>
      <c r="S92" s="491"/>
    </row>
    <row r="93" spans="1:19" ht="14.25">
      <c r="A93" s="501"/>
      <c r="B93" s="501"/>
      <c r="C93" s="501">
        <v>4410</v>
      </c>
      <c r="D93" s="516" t="s">
        <v>380</v>
      </c>
      <c r="E93" s="491">
        <v>700</v>
      </c>
      <c r="F93" s="515">
        <v>500</v>
      </c>
      <c r="G93" s="490">
        <f t="shared" si="17"/>
        <v>500</v>
      </c>
      <c r="H93" s="490">
        <v>0</v>
      </c>
      <c r="I93" s="490">
        <f t="shared" si="18"/>
        <v>500</v>
      </c>
      <c r="J93" s="490">
        <v>0</v>
      </c>
      <c r="K93" s="491"/>
      <c r="L93" s="491"/>
      <c r="M93" s="491"/>
      <c r="N93" s="491"/>
      <c r="O93" s="491"/>
      <c r="P93" s="491"/>
      <c r="Q93" s="491"/>
      <c r="R93" s="491"/>
      <c r="S93" s="491"/>
    </row>
    <row r="94" spans="1:19" ht="29.25">
      <c r="A94" s="517"/>
      <c r="B94" s="517"/>
      <c r="C94" s="501">
        <v>4440</v>
      </c>
      <c r="D94" s="496" t="s">
        <v>801</v>
      </c>
      <c r="E94" s="491">
        <v>10780</v>
      </c>
      <c r="F94" s="515">
        <v>13368</v>
      </c>
      <c r="G94" s="490">
        <f t="shared" si="17"/>
        <v>13368</v>
      </c>
      <c r="H94" s="490">
        <v>0</v>
      </c>
      <c r="I94" s="490">
        <f t="shared" si="18"/>
        <v>13368</v>
      </c>
      <c r="J94" s="490">
        <v>0</v>
      </c>
      <c r="K94" s="491"/>
      <c r="L94" s="491"/>
      <c r="M94" s="491"/>
      <c r="N94" s="491"/>
      <c r="O94" s="491"/>
      <c r="P94" s="491"/>
      <c r="Q94" s="491"/>
      <c r="R94" s="491"/>
      <c r="S94" s="491"/>
    </row>
    <row r="95" spans="1:19" ht="43.5">
      <c r="A95" s="517"/>
      <c r="B95" s="517"/>
      <c r="C95" s="518">
        <v>4740</v>
      </c>
      <c r="D95" s="496" t="s">
        <v>802</v>
      </c>
      <c r="E95" s="491">
        <v>100</v>
      </c>
      <c r="F95" s="515">
        <v>100</v>
      </c>
      <c r="G95" s="490">
        <f t="shared" si="17"/>
        <v>100</v>
      </c>
      <c r="H95" s="490">
        <v>0</v>
      </c>
      <c r="I95" s="490">
        <f t="shared" si="18"/>
        <v>100</v>
      </c>
      <c r="J95" s="490">
        <v>0</v>
      </c>
      <c r="K95" s="491"/>
      <c r="L95" s="491"/>
      <c r="M95" s="491"/>
      <c r="N95" s="491"/>
      <c r="O95" s="491"/>
      <c r="P95" s="491"/>
      <c r="Q95" s="491"/>
      <c r="R95" s="491"/>
      <c r="S95" s="491"/>
    </row>
    <row r="96" spans="1:19" ht="15">
      <c r="A96" s="497">
        <v>801</v>
      </c>
      <c r="B96" s="497">
        <v>80146</v>
      </c>
      <c r="C96" s="498"/>
      <c r="D96" s="499" t="s">
        <v>812</v>
      </c>
      <c r="E96" s="500">
        <f aca="true" t="shared" si="19" ref="E96:S96">SUM(E97:E99)</f>
        <v>34111</v>
      </c>
      <c r="F96" s="500">
        <f t="shared" si="19"/>
        <v>32530</v>
      </c>
      <c r="G96" s="500">
        <f t="shared" si="19"/>
        <v>32530</v>
      </c>
      <c r="H96" s="500">
        <f t="shared" si="19"/>
        <v>0</v>
      </c>
      <c r="I96" s="500">
        <f t="shared" si="19"/>
        <v>32530</v>
      </c>
      <c r="J96" s="500">
        <f t="shared" si="19"/>
        <v>0</v>
      </c>
      <c r="K96" s="500">
        <f t="shared" si="19"/>
        <v>0</v>
      </c>
      <c r="L96" s="500">
        <f t="shared" si="19"/>
        <v>0</v>
      </c>
      <c r="M96" s="500">
        <f t="shared" si="19"/>
        <v>0</v>
      </c>
      <c r="N96" s="500">
        <f t="shared" si="19"/>
        <v>0</v>
      </c>
      <c r="O96" s="500">
        <f t="shared" si="19"/>
        <v>0</v>
      </c>
      <c r="P96" s="500">
        <f t="shared" si="19"/>
        <v>0</v>
      </c>
      <c r="Q96" s="500">
        <f t="shared" si="19"/>
        <v>0</v>
      </c>
      <c r="R96" s="500">
        <f t="shared" si="19"/>
        <v>0</v>
      </c>
      <c r="S96" s="500">
        <f t="shared" si="19"/>
        <v>0</v>
      </c>
    </row>
    <row r="97" spans="1:19" ht="14.25">
      <c r="A97" s="501"/>
      <c r="B97" s="501"/>
      <c r="C97" s="501">
        <v>4210</v>
      </c>
      <c r="D97" s="516" t="s">
        <v>328</v>
      </c>
      <c r="E97" s="491">
        <v>8830</v>
      </c>
      <c r="F97" s="490">
        <v>9100</v>
      </c>
      <c r="G97" s="490">
        <f>F97</f>
        <v>9100</v>
      </c>
      <c r="H97" s="490">
        <v>0</v>
      </c>
      <c r="I97" s="490">
        <f>G97-H97</f>
        <v>9100</v>
      </c>
      <c r="J97" s="490">
        <v>0</v>
      </c>
      <c r="K97" s="491"/>
      <c r="L97" s="491"/>
      <c r="M97" s="491"/>
      <c r="N97" s="491"/>
      <c r="O97" s="491"/>
      <c r="P97" s="491"/>
      <c r="Q97" s="491"/>
      <c r="R97" s="491"/>
      <c r="S97" s="491"/>
    </row>
    <row r="98" spans="1:19" ht="14.25">
      <c r="A98" s="501"/>
      <c r="B98" s="501"/>
      <c r="C98" s="501">
        <v>4300</v>
      </c>
      <c r="D98" s="516" t="s">
        <v>330</v>
      </c>
      <c r="E98" s="491">
        <v>17790</v>
      </c>
      <c r="F98" s="490">
        <v>19380</v>
      </c>
      <c r="G98" s="490">
        <f>F98</f>
        <v>19380</v>
      </c>
      <c r="H98" s="490">
        <v>0</v>
      </c>
      <c r="I98" s="490">
        <f>G98-H98</f>
        <v>19380</v>
      </c>
      <c r="J98" s="490">
        <v>0</v>
      </c>
      <c r="K98" s="491"/>
      <c r="L98" s="491"/>
      <c r="M98" s="491"/>
      <c r="N98" s="491"/>
      <c r="O98" s="491"/>
      <c r="P98" s="491"/>
      <c r="Q98" s="491"/>
      <c r="R98" s="491"/>
      <c r="S98" s="491"/>
    </row>
    <row r="99" spans="1:19" ht="14.25">
      <c r="A99" s="501"/>
      <c r="B99" s="501"/>
      <c r="C99" s="501">
        <v>4410</v>
      </c>
      <c r="D99" s="516" t="s">
        <v>380</v>
      </c>
      <c r="E99" s="491">
        <v>7491</v>
      </c>
      <c r="F99" s="490">
        <v>4050</v>
      </c>
      <c r="G99" s="490">
        <f>F99</f>
        <v>4050</v>
      </c>
      <c r="H99" s="490">
        <v>0</v>
      </c>
      <c r="I99" s="490">
        <f>G99-H99</f>
        <v>4050</v>
      </c>
      <c r="J99" s="490">
        <v>0</v>
      </c>
      <c r="K99" s="491"/>
      <c r="L99" s="491"/>
      <c r="M99" s="491"/>
      <c r="N99" s="491"/>
      <c r="O99" s="491"/>
      <c r="P99" s="491"/>
      <c r="Q99" s="491"/>
      <c r="R99" s="491"/>
      <c r="S99" s="491"/>
    </row>
    <row r="100" spans="1:19" ht="15">
      <c r="A100" s="497">
        <v>801</v>
      </c>
      <c r="B100" s="497">
        <v>80148</v>
      </c>
      <c r="C100" s="497"/>
      <c r="D100" s="499" t="s">
        <v>813</v>
      </c>
      <c r="E100" s="500">
        <f aca="true" t="shared" si="20" ref="E100:S100">SUM(E101:E110)</f>
        <v>158500</v>
      </c>
      <c r="F100" s="500">
        <f t="shared" si="20"/>
        <v>121692</v>
      </c>
      <c r="G100" s="500">
        <f t="shared" si="20"/>
        <v>121692</v>
      </c>
      <c r="H100" s="500">
        <f t="shared" si="20"/>
        <v>109142</v>
      </c>
      <c r="I100" s="500">
        <f t="shared" si="20"/>
        <v>12550</v>
      </c>
      <c r="J100" s="500">
        <f t="shared" si="20"/>
        <v>0</v>
      </c>
      <c r="K100" s="500">
        <f t="shared" si="20"/>
        <v>0</v>
      </c>
      <c r="L100" s="500">
        <f t="shared" si="20"/>
        <v>0</v>
      </c>
      <c r="M100" s="500">
        <f t="shared" si="20"/>
        <v>0</v>
      </c>
      <c r="N100" s="500">
        <f t="shared" si="20"/>
        <v>0</v>
      </c>
      <c r="O100" s="500">
        <f t="shared" si="20"/>
        <v>0</v>
      </c>
      <c r="P100" s="500">
        <f t="shared" si="20"/>
        <v>0</v>
      </c>
      <c r="Q100" s="500">
        <f t="shared" si="20"/>
        <v>0</v>
      </c>
      <c r="R100" s="500">
        <f t="shared" si="20"/>
        <v>0</v>
      </c>
      <c r="S100" s="500">
        <f t="shared" si="20"/>
        <v>0</v>
      </c>
    </row>
    <row r="101" spans="1:19" ht="28.5">
      <c r="A101" s="501"/>
      <c r="B101" s="501"/>
      <c r="C101" s="519">
        <v>3020</v>
      </c>
      <c r="D101" s="496" t="s">
        <v>814</v>
      </c>
      <c r="E101" s="491">
        <v>2228</v>
      </c>
      <c r="F101" s="490">
        <v>3100</v>
      </c>
      <c r="G101" s="490">
        <f aca="true" t="shared" si="21" ref="G101:G110">F101</f>
        <v>3100</v>
      </c>
      <c r="H101" s="490">
        <v>0</v>
      </c>
      <c r="I101" s="490">
        <f aca="true" t="shared" si="22" ref="I101:I110">G101-H101</f>
        <v>3100</v>
      </c>
      <c r="J101" s="490">
        <v>0</v>
      </c>
      <c r="K101" s="491"/>
      <c r="L101" s="491"/>
      <c r="M101" s="491"/>
      <c r="N101" s="491"/>
      <c r="O101" s="491"/>
      <c r="P101" s="491"/>
      <c r="Q101" s="491"/>
      <c r="R101" s="491"/>
      <c r="S101" s="491"/>
    </row>
    <row r="102" spans="1:19" ht="28.5">
      <c r="A102" s="501"/>
      <c r="B102" s="501"/>
      <c r="C102" s="519">
        <v>4010</v>
      </c>
      <c r="D102" s="496" t="s">
        <v>370</v>
      </c>
      <c r="E102" s="491">
        <v>86004</v>
      </c>
      <c r="F102" s="490">
        <v>83982</v>
      </c>
      <c r="G102" s="490">
        <f t="shared" si="21"/>
        <v>83982</v>
      </c>
      <c r="H102" s="490">
        <f>G102</f>
        <v>83982</v>
      </c>
      <c r="I102" s="490">
        <f t="shared" si="22"/>
        <v>0</v>
      </c>
      <c r="J102" s="490">
        <v>0</v>
      </c>
      <c r="K102" s="491"/>
      <c r="L102" s="491"/>
      <c r="M102" s="491"/>
      <c r="N102" s="491"/>
      <c r="O102" s="491"/>
      <c r="P102" s="491"/>
      <c r="Q102" s="491"/>
      <c r="R102" s="491"/>
      <c r="S102" s="491"/>
    </row>
    <row r="103" spans="1:19" ht="14.25">
      <c r="A103" s="501"/>
      <c r="B103" s="501"/>
      <c r="C103" s="501">
        <v>4040</v>
      </c>
      <c r="D103" s="516" t="s">
        <v>372</v>
      </c>
      <c r="E103" s="491">
        <v>4340</v>
      </c>
      <c r="F103" s="490">
        <v>7311</v>
      </c>
      <c r="G103" s="490">
        <f t="shared" si="21"/>
        <v>7311</v>
      </c>
      <c r="H103" s="490">
        <f>G103</f>
        <v>7311</v>
      </c>
      <c r="I103" s="490">
        <f t="shared" si="22"/>
        <v>0</v>
      </c>
      <c r="J103" s="490">
        <v>0</v>
      </c>
      <c r="K103" s="491"/>
      <c r="L103" s="491"/>
      <c r="M103" s="491"/>
      <c r="N103" s="491"/>
      <c r="O103" s="491"/>
      <c r="P103" s="491"/>
      <c r="Q103" s="491"/>
      <c r="R103" s="491"/>
      <c r="S103" s="491"/>
    </row>
    <row r="104" spans="1:19" ht="28.5">
      <c r="A104" s="501"/>
      <c r="B104" s="501"/>
      <c r="C104" s="519">
        <v>4110</v>
      </c>
      <c r="D104" s="496" t="s">
        <v>470</v>
      </c>
      <c r="E104" s="491">
        <v>12995</v>
      </c>
      <c r="F104" s="490">
        <v>12777</v>
      </c>
      <c r="G104" s="490">
        <f t="shared" si="21"/>
        <v>12777</v>
      </c>
      <c r="H104" s="490">
        <f>G104</f>
        <v>12777</v>
      </c>
      <c r="I104" s="490">
        <f t="shared" si="22"/>
        <v>0</v>
      </c>
      <c r="J104" s="490">
        <v>0</v>
      </c>
      <c r="K104" s="491"/>
      <c r="L104" s="491"/>
      <c r="M104" s="491"/>
      <c r="N104" s="491"/>
      <c r="O104" s="491"/>
      <c r="P104" s="491"/>
      <c r="Q104" s="491"/>
      <c r="R104" s="491"/>
      <c r="S104" s="491"/>
    </row>
    <row r="105" spans="1:19" ht="14.25">
      <c r="A105" s="501"/>
      <c r="B105" s="501"/>
      <c r="C105" s="519">
        <v>4120</v>
      </c>
      <c r="D105" s="496" t="s">
        <v>799</v>
      </c>
      <c r="E105" s="491">
        <v>2183</v>
      </c>
      <c r="F105" s="490">
        <v>2072</v>
      </c>
      <c r="G105" s="490">
        <f t="shared" si="21"/>
        <v>2072</v>
      </c>
      <c r="H105" s="490">
        <f>G105</f>
        <v>2072</v>
      </c>
      <c r="I105" s="490">
        <f t="shared" si="22"/>
        <v>0</v>
      </c>
      <c r="J105" s="490">
        <v>0</v>
      </c>
      <c r="K105" s="491"/>
      <c r="L105" s="491"/>
      <c r="M105" s="491"/>
      <c r="N105" s="491"/>
      <c r="O105" s="491"/>
      <c r="P105" s="491"/>
      <c r="Q105" s="491"/>
      <c r="R105" s="491"/>
      <c r="S105" s="491"/>
    </row>
    <row r="106" spans="1:19" ht="14.25">
      <c r="A106" s="501"/>
      <c r="B106" s="501"/>
      <c r="C106" s="519">
        <v>4170</v>
      </c>
      <c r="D106" s="496" t="s">
        <v>326</v>
      </c>
      <c r="E106" s="491">
        <v>3400</v>
      </c>
      <c r="F106" s="490">
        <v>3000</v>
      </c>
      <c r="G106" s="490">
        <f t="shared" si="21"/>
        <v>3000</v>
      </c>
      <c r="H106" s="490">
        <f>G106</f>
        <v>3000</v>
      </c>
      <c r="I106" s="490">
        <f t="shared" si="22"/>
        <v>0</v>
      </c>
      <c r="J106" s="490">
        <v>0</v>
      </c>
      <c r="K106" s="491"/>
      <c r="L106" s="491"/>
      <c r="M106" s="491"/>
      <c r="N106" s="491"/>
      <c r="O106" s="491"/>
      <c r="P106" s="491"/>
      <c r="Q106" s="491"/>
      <c r="R106" s="491"/>
      <c r="S106" s="491"/>
    </row>
    <row r="107" spans="1:19" ht="14.25">
      <c r="A107" s="501"/>
      <c r="B107" s="501"/>
      <c r="C107" s="519">
        <v>4210</v>
      </c>
      <c r="D107" s="516" t="s">
        <v>328</v>
      </c>
      <c r="E107" s="491">
        <v>2836</v>
      </c>
      <c r="F107" s="490">
        <v>500</v>
      </c>
      <c r="G107" s="490">
        <f t="shared" si="21"/>
        <v>500</v>
      </c>
      <c r="H107" s="490">
        <v>0</v>
      </c>
      <c r="I107" s="490">
        <f t="shared" si="22"/>
        <v>500</v>
      </c>
      <c r="J107" s="490">
        <v>0</v>
      </c>
      <c r="K107" s="491"/>
      <c r="L107" s="491"/>
      <c r="M107" s="491"/>
      <c r="N107" s="491"/>
      <c r="O107" s="491"/>
      <c r="P107" s="491"/>
      <c r="Q107" s="491"/>
      <c r="R107" s="491"/>
      <c r="S107" s="491"/>
    </row>
    <row r="108" spans="1:19" ht="14.25">
      <c r="A108" s="501"/>
      <c r="B108" s="501"/>
      <c r="C108" s="519">
        <v>4260</v>
      </c>
      <c r="D108" s="496" t="s">
        <v>388</v>
      </c>
      <c r="E108" s="491">
        <v>12714</v>
      </c>
      <c r="F108" s="490">
        <v>1800</v>
      </c>
      <c r="G108" s="490">
        <f t="shared" si="21"/>
        <v>1800</v>
      </c>
      <c r="H108" s="490">
        <v>0</v>
      </c>
      <c r="I108" s="490">
        <f t="shared" si="22"/>
        <v>1800</v>
      </c>
      <c r="J108" s="490">
        <v>0</v>
      </c>
      <c r="K108" s="491"/>
      <c r="L108" s="491"/>
      <c r="M108" s="491"/>
      <c r="N108" s="491"/>
      <c r="O108" s="491"/>
      <c r="P108" s="491"/>
      <c r="Q108" s="491"/>
      <c r="R108" s="491"/>
      <c r="S108" s="491"/>
    </row>
    <row r="109" spans="1:19" ht="14.25">
      <c r="A109" s="501"/>
      <c r="B109" s="501"/>
      <c r="C109" s="519">
        <v>4300</v>
      </c>
      <c r="D109" s="496" t="s">
        <v>330</v>
      </c>
      <c r="E109" s="491">
        <v>26300</v>
      </c>
      <c r="F109" s="490">
        <v>0</v>
      </c>
      <c r="G109" s="490">
        <f t="shared" si="21"/>
        <v>0</v>
      </c>
      <c r="H109" s="490">
        <v>0</v>
      </c>
      <c r="I109" s="490">
        <f t="shared" si="22"/>
        <v>0</v>
      </c>
      <c r="J109" s="490">
        <v>0</v>
      </c>
      <c r="K109" s="491"/>
      <c r="L109" s="491"/>
      <c r="M109" s="491"/>
      <c r="N109" s="491"/>
      <c r="O109" s="491"/>
      <c r="P109" s="491"/>
      <c r="Q109" s="491"/>
      <c r="R109" s="491"/>
      <c r="S109" s="491"/>
    </row>
    <row r="110" spans="1:19" ht="28.5">
      <c r="A110" s="501"/>
      <c r="B110" s="501"/>
      <c r="C110" s="519">
        <v>4440</v>
      </c>
      <c r="D110" s="496" t="s">
        <v>801</v>
      </c>
      <c r="E110" s="491">
        <v>5500</v>
      </c>
      <c r="F110" s="490">
        <v>7150</v>
      </c>
      <c r="G110" s="490">
        <f t="shared" si="21"/>
        <v>7150</v>
      </c>
      <c r="H110" s="490">
        <v>0</v>
      </c>
      <c r="I110" s="490">
        <f t="shared" si="22"/>
        <v>7150</v>
      </c>
      <c r="J110" s="490">
        <v>0</v>
      </c>
      <c r="K110" s="491"/>
      <c r="L110" s="491"/>
      <c r="M110" s="491"/>
      <c r="N110" s="491"/>
      <c r="O110" s="491"/>
      <c r="P110" s="491"/>
      <c r="Q110" s="491"/>
      <c r="R110" s="491"/>
      <c r="S110" s="491"/>
    </row>
    <row r="111" spans="1:19" ht="15">
      <c r="A111" s="497">
        <v>801</v>
      </c>
      <c r="B111" s="497">
        <v>80195</v>
      </c>
      <c r="C111" s="498"/>
      <c r="D111" s="499" t="s">
        <v>320</v>
      </c>
      <c r="E111" s="500">
        <f aca="true" t="shared" si="23" ref="E111:S111">SUM(E112:E114)</f>
        <v>55234</v>
      </c>
      <c r="F111" s="500">
        <f t="shared" si="23"/>
        <v>55234</v>
      </c>
      <c r="G111" s="500">
        <f t="shared" si="23"/>
        <v>55234</v>
      </c>
      <c r="H111" s="500">
        <f t="shared" si="23"/>
        <v>0</v>
      </c>
      <c r="I111" s="500">
        <f t="shared" si="23"/>
        <v>55234</v>
      </c>
      <c r="J111" s="500">
        <f t="shared" si="23"/>
        <v>0</v>
      </c>
      <c r="K111" s="500">
        <f t="shared" si="23"/>
        <v>0</v>
      </c>
      <c r="L111" s="500">
        <f t="shared" si="23"/>
        <v>0</v>
      </c>
      <c r="M111" s="500">
        <f t="shared" si="23"/>
        <v>0</v>
      </c>
      <c r="N111" s="500">
        <f t="shared" si="23"/>
        <v>0</v>
      </c>
      <c r="O111" s="500">
        <f t="shared" si="23"/>
        <v>0</v>
      </c>
      <c r="P111" s="500">
        <f t="shared" si="23"/>
        <v>0</v>
      </c>
      <c r="Q111" s="500">
        <f t="shared" si="23"/>
        <v>0</v>
      </c>
      <c r="R111" s="500">
        <f t="shared" si="23"/>
        <v>0</v>
      </c>
      <c r="S111" s="500">
        <f t="shared" si="23"/>
        <v>0</v>
      </c>
    </row>
    <row r="112" spans="1:19" ht="15">
      <c r="A112" s="517"/>
      <c r="B112" s="517"/>
      <c r="C112" s="501">
        <v>4170</v>
      </c>
      <c r="D112" s="516" t="s">
        <v>326</v>
      </c>
      <c r="E112" s="491">
        <v>400</v>
      </c>
      <c r="F112" s="490">
        <v>400</v>
      </c>
      <c r="G112" s="490">
        <f>F112</f>
        <v>400</v>
      </c>
      <c r="H112" s="490">
        <v>0</v>
      </c>
      <c r="I112" s="490">
        <f>G112-H112</f>
        <v>400</v>
      </c>
      <c r="J112" s="490">
        <v>0</v>
      </c>
      <c r="K112" s="491"/>
      <c r="L112" s="491"/>
      <c r="M112" s="491"/>
      <c r="N112" s="491"/>
      <c r="O112" s="491"/>
      <c r="P112" s="491"/>
      <c r="Q112" s="491"/>
      <c r="R112" s="491"/>
      <c r="S112" s="491"/>
    </row>
    <row r="113" spans="1:19" ht="15">
      <c r="A113" s="517"/>
      <c r="B113" s="517"/>
      <c r="C113" s="501">
        <v>4300</v>
      </c>
      <c r="D113" s="516" t="s">
        <v>330</v>
      </c>
      <c r="E113" s="491">
        <v>0</v>
      </c>
      <c r="F113" s="490">
        <v>0</v>
      </c>
      <c r="G113" s="490">
        <f>F113</f>
        <v>0</v>
      </c>
      <c r="H113" s="490">
        <v>0</v>
      </c>
      <c r="I113" s="490">
        <f>G113-H113</f>
        <v>0</v>
      </c>
      <c r="J113" s="490">
        <v>0</v>
      </c>
      <c r="K113" s="491"/>
      <c r="L113" s="491"/>
      <c r="M113" s="491"/>
      <c r="N113" s="491"/>
      <c r="O113" s="491"/>
      <c r="P113" s="491"/>
      <c r="Q113" s="491"/>
      <c r="R113" s="491"/>
      <c r="S113" s="491"/>
    </row>
    <row r="114" spans="1:19" ht="29.25">
      <c r="A114" s="517"/>
      <c r="B114" s="517"/>
      <c r="C114" s="501">
        <v>4440</v>
      </c>
      <c r="D114" s="496" t="s">
        <v>801</v>
      </c>
      <c r="E114" s="491">
        <v>54834</v>
      </c>
      <c r="F114" s="490">
        <v>54834</v>
      </c>
      <c r="G114" s="490">
        <f>F114</f>
        <v>54834</v>
      </c>
      <c r="H114" s="490">
        <v>0</v>
      </c>
      <c r="I114" s="490">
        <f>G114-H114</f>
        <v>54834</v>
      </c>
      <c r="J114" s="490">
        <v>0</v>
      </c>
      <c r="K114" s="491"/>
      <c r="L114" s="491"/>
      <c r="M114" s="491"/>
      <c r="N114" s="491"/>
      <c r="O114" s="491"/>
      <c r="P114" s="491"/>
      <c r="Q114" s="491"/>
      <c r="R114" s="491"/>
      <c r="S114" s="491"/>
    </row>
    <row r="115" spans="1:19" ht="15">
      <c r="A115" s="520"/>
      <c r="B115" s="520"/>
      <c r="C115" s="521"/>
      <c r="D115" s="522" t="s">
        <v>815</v>
      </c>
      <c r="E115" s="523">
        <f aca="true" t="shared" si="24" ref="E115:S115">E111+E100+E96+E84+E66+E56+E45+E42+E32+E12</f>
        <v>7179493.07</v>
      </c>
      <c r="F115" s="523">
        <f t="shared" si="24"/>
        <v>6859839</v>
      </c>
      <c r="G115" s="523">
        <f t="shared" si="24"/>
        <v>6859839</v>
      </c>
      <c r="H115" s="523">
        <f t="shared" si="24"/>
        <v>5196588</v>
      </c>
      <c r="I115" s="523">
        <f t="shared" si="24"/>
        <v>1619751</v>
      </c>
      <c r="J115" s="523">
        <f t="shared" si="24"/>
        <v>43500</v>
      </c>
      <c r="K115" s="523">
        <f t="shared" si="24"/>
        <v>0</v>
      </c>
      <c r="L115" s="523">
        <f t="shared" si="24"/>
        <v>0</v>
      </c>
      <c r="M115" s="523">
        <f t="shared" si="24"/>
        <v>0</v>
      </c>
      <c r="N115" s="523">
        <f t="shared" si="24"/>
        <v>0</v>
      </c>
      <c r="O115" s="523">
        <f t="shared" si="24"/>
        <v>0</v>
      </c>
      <c r="P115" s="523">
        <f t="shared" si="24"/>
        <v>0</v>
      </c>
      <c r="Q115" s="523">
        <f t="shared" si="24"/>
        <v>0</v>
      </c>
      <c r="R115" s="523">
        <f t="shared" si="24"/>
        <v>0</v>
      </c>
      <c r="S115" s="523">
        <f t="shared" si="24"/>
        <v>0</v>
      </c>
    </row>
    <row r="116" spans="1:19" ht="15">
      <c r="A116" s="497">
        <v>852</v>
      </c>
      <c r="B116" s="497">
        <v>85295</v>
      </c>
      <c r="C116" s="497"/>
      <c r="D116" s="524" t="s">
        <v>320</v>
      </c>
      <c r="E116" s="500">
        <f aca="true" t="shared" si="25" ref="E116:S116">SUM(E117:E123)</f>
        <v>121766.42</v>
      </c>
      <c r="F116" s="500">
        <f t="shared" si="25"/>
        <v>29442</v>
      </c>
      <c r="G116" s="500">
        <f t="shared" si="25"/>
        <v>29442</v>
      </c>
      <c r="H116" s="500">
        <f t="shared" si="25"/>
        <v>26421</v>
      </c>
      <c r="I116" s="500">
        <f t="shared" si="25"/>
        <v>3021</v>
      </c>
      <c r="J116" s="500">
        <f t="shared" si="25"/>
        <v>0</v>
      </c>
      <c r="K116" s="500">
        <f t="shared" si="25"/>
        <v>0</v>
      </c>
      <c r="L116" s="500">
        <f t="shared" si="25"/>
        <v>0</v>
      </c>
      <c r="M116" s="500">
        <f t="shared" si="25"/>
        <v>0</v>
      </c>
      <c r="N116" s="500">
        <f t="shared" si="25"/>
        <v>0</v>
      </c>
      <c r="O116" s="500">
        <f t="shared" si="25"/>
        <v>0</v>
      </c>
      <c r="P116" s="500">
        <f t="shared" si="25"/>
        <v>0</v>
      </c>
      <c r="Q116" s="500">
        <f t="shared" si="25"/>
        <v>0</v>
      </c>
      <c r="R116" s="500">
        <f t="shared" si="25"/>
        <v>0</v>
      </c>
      <c r="S116" s="500">
        <f t="shared" si="25"/>
        <v>0</v>
      </c>
    </row>
    <row r="117" spans="1:20" ht="15">
      <c r="A117" s="506"/>
      <c r="B117" s="506"/>
      <c r="C117" s="503">
        <v>4113</v>
      </c>
      <c r="D117" s="516" t="s">
        <v>470</v>
      </c>
      <c r="E117" s="508">
        <v>5352</v>
      </c>
      <c r="F117" s="508">
        <v>3406</v>
      </c>
      <c r="G117" s="508">
        <f aca="true" t="shared" si="26" ref="G117:H119">F117</f>
        <v>3406</v>
      </c>
      <c r="H117" s="508">
        <f t="shared" si="26"/>
        <v>3406</v>
      </c>
      <c r="I117" s="508">
        <f>G117-H117</f>
        <v>0</v>
      </c>
      <c r="J117" s="508">
        <v>0</v>
      </c>
      <c r="K117" s="508"/>
      <c r="L117" s="508"/>
      <c r="M117" s="508"/>
      <c r="N117" s="508"/>
      <c r="O117" s="508"/>
      <c r="P117" s="508"/>
      <c r="Q117" s="508"/>
      <c r="R117" s="508"/>
      <c r="S117" s="508"/>
      <c r="T117" s="470"/>
    </row>
    <row r="118" spans="1:20" ht="15">
      <c r="A118" s="506"/>
      <c r="B118" s="506"/>
      <c r="C118" s="503">
        <v>4123</v>
      </c>
      <c r="D118" s="516" t="s">
        <v>799</v>
      </c>
      <c r="E118" s="508">
        <v>854</v>
      </c>
      <c r="F118" s="508">
        <v>551</v>
      </c>
      <c r="G118" s="508">
        <f t="shared" si="26"/>
        <v>551</v>
      </c>
      <c r="H118" s="508">
        <f t="shared" si="26"/>
        <v>551</v>
      </c>
      <c r="I118" s="508">
        <f>G118-H118</f>
        <v>0</v>
      </c>
      <c r="J118" s="508">
        <v>0</v>
      </c>
      <c r="K118" s="508"/>
      <c r="L118" s="508"/>
      <c r="M118" s="508"/>
      <c r="N118" s="508"/>
      <c r="O118" s="508"/>
      <c r="P118" s="508"/>
      <c r="Q118" s="508"/>
      <c r="R118" s="508"/>
      <c r="S118" s="508"/>
      <c r="T118" s="470"/>
    </row>
    <row r="119" spans="1:20" ht="15">
      <c r="A119" s="506"/>
      <c r="B119" s="506"/>
      <c r="C119" s="519">
        <v>4173</v>
      </c>
      <c r="D119" s="496" t="s">
        <v>326</v>
      </c>
      <c r="E119" s="508">
        <v>42693</v>
      </c>
      <c r="F119" s="508">
        <v>22464</v>
      </c>
      <c r="G119" s="508">
        <f t="shared" si="26"/>
        <v>22464</v>
      </c>
      <c r="H119" s="508">
        <f t="shared" si="26"/>
        <v>22464</v>
      </c>
      <c r="I119" s="508">
        <f>G119-H119</f>
        <v>0</v>
      </c>
      <c r="J119" s="508">
        <v>0</v>
      </c>
      <c r="K119" s="508"/>
      <c r="L119" s="508"/>
      <c r="M119" s="508"/>
      <c r="N119" s="508"/>
      <c r="O119" s="508"/>
      <c r="P119" s="508"/>
      <c r="Q119" s="508"/>
      <c r="R119" s="508"/>
      <c r="S119" s="508"/>
      <c r="T119" s="470"/>
    </row>
    <row r="120" spans="1:20" ht="15">
      <c r="A120" s="506"/>
      <c r="B120" s="506"/>
      <c r="C120" s="501">
        <v>4213</v>
      </c>
      <c r="D120" s="516" t="s">
        <v>328</v>
      </c>
      <c r="E120" s="508">
        <v>28844</v>
      </c>
      <c r="F120" s="508">
        <v>472</v>
      </c>
      <c r="G120" s="508">
        <f>F120</f>
        <v>472</v>
      </c>
      <c r="H120" s="508">
        <v>0</v>
      </c>
      <c r="I120" s="508">
        <f>G120-H120</f>
        <v>472</v>
      </c>
      <c r="J120" s="508">
        <v>0</v>
      </c>
      <c r="K120" s="508"/>
      <c r="L120" s="508"/>
      <c r="M120" s="508"/>
      <c r="N120" s="508"/>
      <c r="O120" s="508"/>
      <c r="P120" s="508"/>
      <c r="Q120" s="508"/>
      <c r="R120" s="508"/>
      <c r="S120" s="508"/>
      <c r="T120" s="470"/>
    </row>
    <row r="121" spans="1:20" ht="28.5">
      <c r="A121" s="496"/>
      <c r="B121" s="496"/>
      <c r="C121" s="519">
        <v>4243</v>
      </c>
      <c r="D121" s="496" t="s">
        <v>473</v>
      </c>
      <c r="E121" s="491">
        <v>11388</v>
      </c>
      <c r="F121" s="490">
        <v>2549</v>
      </c>
      <c r="G121" s="490">
        <v>2549</v>
      </c>
      <c r="H121" s="490">
        <v>0</v>
      </c>
      <c r="I121" s="490">
        <v>2549</v>
      </c>
      <c r="J121" s="490">
        <v>0</v>
      </c>
      <c r="K121" s="491"/>
      <c r="L121" s="491"/>
      <c r="M121" s="491"/>
      <c r="N121" s="491"/>
      <c r="O121" s="491"/>
      <c r="P121" s="491"/>
      <c r="Q121" s="491"/>
      <c r="R121" s="491"/>
      <c r="S121" s="491"/>
      <c r="T121" s="470"/>
    </row>
    <row r="122" spans="1:20" ht="14.25">
      <c r="A122" s="516"/>
      <c r="B122" s="516"/>
      <c r="C122" s="519">
        <v>4273</v>
      </c>
      <c r="D122" s="516" t="s">
        <v>358</v>
      </c>
      <c r="E122" s="491">
        <v>9494</v>
      </c>
      <c r="F122" s="490">
        <v>0</v>
      </c>
      <c r="G122" s="508">
        <f>F122</f>
        <v>0</v>
      </c>
      <c r="H122" s="490">
        <v>0</v>
      </c>
      <c r="I122" s="508">
        <f>G122-H122</f>
        <v>0</v>
      </c>
      <c r="J122" s="490">
        <v>0</v>
      </c>
      <c r="K122" s="491"/>
      <c r="L122" s="491"/>
      <c r="M122" s="491"/>
      <c r="N122" s="491"/>
      <c r="O122" s="491"/>
      <c r="P122" s="491"/>
      <c r="Q122" s="491"/>
      <c r="R122" s="491"/>
      <c r="S122" s="491"/>
      <c r="T122" s="470"/>
    </row>
    <row r="123" spans="1:20" ht="14.25">
      <c r="A123" s="516"/>
      <c r="B123" s="516"/>
      <c r="C123" s="519">
        <v>4303</v>
      </c>
      <c r="D123" s="496" t="s">
        <v>330</v>
      </c>
      <c r="E123" s="491">
        <v>23141.42</v>
      </c>
      <c r="F123" s="490">
        <v>0</v>
      </c>
      <c r="G123" s="508">
        <f>F123</f>
        <v>0</v>
      </c>
      <c r="H123" s="490">
        <v>0</v>
      </c>
      <c r="I123" s="508">
        <f>G123-H123</f>
        <v>0</v>
      </c>
      <c r="J123" s="490">
        <v>0</v>
      </c>
      <c r="K123" s="491"/>
      <c r="L123" s="491"/>
      <c r="M123" s="491"/>
      <c r="N123" s="491"/>
      <c r="O123" s="491"/>
      <c r="P123" s="491"/>
      <c r="Q123" s="491"/>
      <c r="R123" s="491"/>
      <c r="S123" s="491"/>
      <c r="T123" s="470"/>
    </row>
    <row r="124" spans="1:19" ht="15">
      <c r="A124" s="520"/>
      <c r="B124" s="520"/>
      <c r="C124" s="521"/>
      <c r="D124" s="522" t="s">
        <v>816</v>
      </c>
      <c r="E124" s="523">
        <f aca="true" t="shared" si="27" ref="E124:S124">E116</f>
        <v>121766.42</v>
      </c>
      <c r="F124" s="523">
        <f t="shared" si="27"/>
        <v>29442</v>
      </c>
      <c r="G124" s="523">
        <f t="shared" si="27"/>
        <v>29442</v>
      </c>
      <c r="H124" s="523">
        <f t="shared" si="27"/>
        <v>26421</v>
      </c>
      <c r="I124" s="523">
        <f t="shared" si="27"/>
        <v>3021</v>
      </c>
      <c r="J124" s="523">
        <f t="shared" si="27"/>
        <v>0</v>
      </c>
      <c r="K124" s="523">
        <f t="shared" si="27"/>
        <v>0</v>
      </c>
      <c r="L124" s="523">
        <f t="shared" si="27"/>
        <v>0</v>
      </c>
      <c r="M124" s="523">
        <f t="shared" si="27"/>
        <v>0</v>
      </c>
      <c r="N124" s="523">
        <f t="shared" si="27"/>
        <v>0</v>
      </c>
      <c r="O124" s="523">
        <f t="shared" si="27"/>
        <v>0</v>
      </c>
      <c r="P124" s="523">
        <f t="shared" si="27"/>
        <v>0</v>
      </c>
      <c r="Q124" s="523">
        <f t="shared" si="27"/>
        <v>0</v>
      </c>
      <c r="R124" s="523">
        <f t="shared" si="27"/>
        <v>0</v>
      </c>
      <c r="S124" s="523">
        <f t="shared" si="27"/>
        <v>0</v>
      </c>
    </row>
    <row r="125" spans="1:19" ht="15">
      <c r="A125" s="497">
        <v>854</v>
      </c>
      <c r="B125" s="497">
        <v>85401</v>
      </c>
      <c r="C125" s="498"/>
      <c r="D125" s="499" t="s">
        <v>817</v>
      </c>
      <c r="E125" s="500">
        <f aca="true" t="shared" si="28" ref="E125:S125">SUM(E126:E133)</f>
        <v>132034</v>
      </c>
      <c r="F125" s="500">
        <f t="shared" si="28"/>
        <v>140161</v>
      </c>
      <c r="G125" s="500">
        <f t="shared" si="28"/>
        <v>140161</v>
      </c>
      <c r="H125" s="500">
        <f t="shared" si="28"/>
        <v>120656</v>
      </c>
      <c r="I125" s="500">
        <f t="shared" si="28"/>
        <v>19505</v>
      </c>
      <c r="J125" s="500">
        <f t="shared" si="28"/>
        <v>0</v>
      </c>
      <c r="K125" s="500">
        <f t="shared" si="28"/>
        <v>0</v>
      </c>
      <c r="L125" s="500">
        <f t="shared" si="28"/>
        <v>0</v>
      </c>
      <c r="M125" s="500">
        <f t="shared" si="28"/>
        <v>0</v>
      </c>
      <c r="N125" s="500">
        <f t="shared" si="28"/>
        <v>0</v>
      </c>
      <c r="O125" s="500">
        <f t="shared" si="28"/>
        <v>0</v>
      </c>
      <c r="P125" s="500">
        <f t="shared" si="28"/>
        <v>0</v>
      </c>
      <c r="Q125" s="500">
        <f t="shared" si="28"/>
        <v>0</v>
      </c>
      <c r="R125" s="500">
        <f t="shared" si="28"/>
        <v>0</v>
      </c>
      <c r="S125" s="500">
        <f t="shared" si="28"/>
        <v>0</v>
      </c>
    </row>
    <row r="126" spans="1:19" ht="14.25">
      <c r="A126" s="501"/>
      <c r="B126" s="501"/>
      <c r="C126" s="501">
        <v>3020</v>
      </c>
      <c r="D126" s="516" t="s">
        <v>384</v>
      </c>
      <c r="E126" s="491">
        <v>9093</v>
      </c>
      <c r="F126" s="490">
        <v>11825</v>
      </c>
      <c r="G126" s="490">
        <f aca="true" t="shared" si="29" ref="G126:G133">F126</f>
        <v>11825</v>
      </c>
      <c r="H126" s="490">
        <v>0</v>
      </c>
      <c r="I126" s="490">
        <f aca="true" t="shared" si="30" ref="I126:I133">G126-H126</f>
        <v>11825</v>
      </c>
      <c r="J126" s="490">
        <v>0</v>
      </c>
      <c r="K126" s="491"/>
      <c r="L126" s="491"/>
      <c r="M126" s="491"/>
      <c r="N126" s="491"/>
      <c r="O126" s="491"/>
      <c r="P126" s="491"/>
      <c r="Q126" s="491"/>
      <c r="R126" s="491"/>
      <c r="S126" s="491"/>
    </row>
    <row r="127" spans="1:19" ht="14.25">
      <c r="A127" s="501"/>
      <c r="B127" s="501"/>
      <c r="C127" s="501">
        <v>4010</v>
      </c>
      <c r="D127" s="516" t="s">
        <v>370</v>
      </c>
      <c r="E127" s="491">
        <v>90548</v>
      </c>
      <c r="F127" s="490">
        <v>92985</v>
      </c>
      <c r="G127" s="490">
        <f t="shared" si="29"/>
        <v>92985</v>
      </c>
      <c r="H127" s="490">
        <f>G127</f>
        <v>92985</v>
      </c>
      <c r="I127" s="490">
        <f t="shared" si="30"/>
        <v>0</v>
      </c>
      <c r="J127" s="490">
        <v>0</v>
      </c>
      <c r="K127" s="491"/>
      <c r="L127" s="491"/>
      <c r="M127" s="491"/>
      <c r="N127" s="491"/>
      <c r="O127" s="491"/>
      <c r="P127" s="491"/>
      <c r="Q127" s="491"/>
      <c r="R127" s="491"/>
      <c r="S127" s="491"/>
    </row>
    <row r="128" spans="1:19" ht="14.25">
      <c r="A128" s="501"/>
      <c r="B128" s="501"/>
      <c r="C128" s="501">
        <v>4040</v>
      </c>
      <c r="D128" s="516" t="s">
        <v>372</v>
      </c>
      <c r="E128" s="491">
        <v>6028</v>
      </c>
      <c r="F128" s="490">
        <v>7866</v>
      </c>
      <c r="G128" s="490">
        <f t="shared" si="29"/>
        <v>7866</v>
      </c>
      <c r="H128" s="490">
        <f>G128</f>
        <v>7866</v>
      </c>
      <c r="I128" s="490">
        <f t="shared" si="30"/>
        <v>0</v>
      </c>
      <c r="J128" s="490">
        <v>0</v>
      </c>
      <c r="K128" s="491"/>
      <c r="L128" s="491"/>
      <c r="M128" s="491"/>
      <c r="N128" s="491"/>
      <c r="O128" s="491"/>
      <c r="P128" s="491"/>
      <c r="Q128" s="491"/>
      <c r="R128" s="491"/>
      <c r="S128" s="491"/>
    </row>
    <row r="129" spans="1:19" ht="14.25">
      <c r="A129" s="501"/>
      <c r="B129" s="501"/>
      <c r="C129" s="501">
        <v>4110</v>
      </c>
      <c r="D129" s="516" t="s">
        <v>470</v>
      </c>
      <c r="E129" s="491">
        <v>16175</v>
      </c>
      <c r="F129" s="490">
        <v>17050</v>
      </c>
      <c r="G129" s="490">
        <f t="shared" si="29"/>
        <v>17050</v>
      </c>
      <c r="H129" s="490">
        <f>G129</f>
        <v>17050</v>
      </c>
      <c r="I129" s="490">
        <f t="shared" si="30"/>
        <v>0</v>
      </c>
      <c r="J129" s="490">
        <v>0</v>
      </c>
      <c r="K129" s="491"/>
      <c r="L129" s="491"/>
      <c r="M129" s="491"/>
      <c r="N129" s="491"/>
      <c r="O129" s="491"/>
      <c r="P129" s="491"/>
      <c r="Q129" s="491"/>
      <c r="R129" s="491"/>
      <c r="S129" s="491"/>
    </row>
    <row r="130" spans="1:19" ht="14.25">
      <c r="A130" s="501"/>
      <c r="B130" s="501"/>
      <c r="C130" s="501">
        <v>4120</v>
      </c>
      <c r="D130" s="516" t="s">
        <v>799</v>
      </c>
      <c r="E130" s="491">
        <v>2507</v>
      </c>
      <c r="F130" s="490">
        <v>2755</v>
      </c>
      <c r="G130" s="490">
        <f t="shared" si="29"/>
        <v>2755</v>
      </c>
      <c r="H130" s="490">
        <f>G130</f>
        <v>2755</v>
      </c>
      <c r="I130" s="490">
        <f t="shared" si="30"/>
        <v>0</v>
      </c>
      <c r="J130" s="490">
        <v>0</v>
      </c>
      <c r="K130" s="491"/>
      <c r="L130" s="491"/>
      <c r="M130" s="491"/>
      <c r="N130" s="491"/>
      <c r="O130" s="491"/>
      <c r="P130" s="491"/>
      <c r="Q130" s="491"/>
      <c r="R130" s="491"/>
      <c r="S130" s="491"/>
    </row>
    <row r="131" spans="1:19" ht="14.25">
      <c r="A131" s="516"/>
      <c r="B131" s="516"/>
      <c r="C131" s="501">
        <v>4210</v>
      </c>
      <c r="D131" s="516" t="s">
        <v>328</v>
      </c>
      <c r="E131" s="491">
        <v>2100</v>
      </c>
      <c r="F131" s="490">
        <v>1000</v>
      </c>
      <c r="G131" s="490">
        <f t="shared" si="29"/>
        <v>1000</v>
      </c>
      <c r="H131" s="490">
        <v>0</v>
      </c>
      <c r="I131" s="490">
        <f t="shared" si="30"/>
        <v>1000</v>
      </c>
      <c r="J131" s="490">
        <v>0</v>
      </c>
      <c r="K131" s="491"/>
      <c r="L131" s="491"/>
      <c r="M131" s="491"/>
      <c r="N131" s="491"/>
      <c r="O131" s="491"/>
      <c r="P131" s="491"/>
      <c r="Q131" s="491"/>
      <c r="R131" s="491"/>
      <c r="S131" s="491"/>
    </row>
    <row r="132" spans="1:19" ht="28.5">
      <c r="A132" s="501"/>
      <c r="B132" s="501"/>
      <c r="C132" s="501">
        <v>4240</v>
      </c>
      <c r="D132" s="496" t="s">
        <v>473</v>
      </c>
      <c r="E132" s="491">
        <v>600</v>
      </c>
      <c r="F132" s="490">
        <v>500</v>
      </c>
      <c r="G132" s="490">
        <f t="shared" si="29"/>
        <v>500</v>
      </c>
      <c r="H132" s="490">
        <v>0</v>
      </c>
      <c r="I132" s="490">
        <f t="shared" si="30"/>
        <v>500</v>
      </c>
      <c r="J132" s="490">
        <v>0</v>
      </c>
      <c r="K132" s="491"/>
      <c r="L132" s="491"/>
      <c r="M132" s="491"/>
      <c r="N132" s="491"/>
      <c r="O132" s="491"/>
      <c r="P132" s="491"/>
      <c r="Q132" s="491"/>
      <c r="R132" s="491"/>
      <c r="S132" s="491"/>
    </row>
    <row r="133" spans="1:19" ht="28.5">
      <c r="A133" s="516"/>
      <c r="B133" s="516"/>
      <c r="C133" s="501">
        <v>4440</v>
      </c>
      <c r="D133" s="496" t="s">
        <v>801</v>
      </c>
      <c r="E133" s="491">
        <v>4983</v>
      </c>
      <c r="F133" s="490">
        <v>6180</v>
      </c>
      <c r="G133" s="490">
        <f t="shared" si="29"/>
        <v>6180</v>
      </c>
      <c r="H133" s="490">
        <v>0</v>
      </c>
      <c r="I133" s="490">
        <f t="shared" si="30"/>
        <v>6180</v>
      </c>
      <c r="J133" s="490">
        <v>0</v>
      </c>
      <c r="K133" s="491"/>
      <c r="L133" s="491"/>
      <c r="M133" s="491"/>
      <c r="N133" s="491"/>
      <c r="O133" s="491"/>
      <c r="P133" s="491"/>
      <c r="Q133" s="491"/>
      <c r="R133" s="491"/>
      <c r="S133" s="491"/>
    </row>
    <row r="134" spans="1:19" ht="15">
      <c r="A134" s="499">
        <v>854</v>
      </c>
      <c r="B134" s="499">
        <v>85415</v>
      </c>
      <c r="C134" s="498"/>
      <c r="D134" s="499" t="s">
        <v>818</v>
      </c>
      <c r="E134" s="500">
        <f aca="true" t="shared" si="31" ref="E134:S134">SUM(E135:E136)</f>
        <v>253447</v>
      </c>
      <c r="F134" s="500">
        <f t="shared" si="31"/>
        <v>0</v>
      </c>
      <c r="G134" s="500">
        <f t="shared" si="31"/>
        <v>0</v>
      </c>
      <c r="H134" s="500">
        <f t="shared" si="31"/>
        <v>0</v>
      </c>
      <c r="I134" s="500">
        <f t="shared" si="31"/>
        <v>0</v>
      </c>
      <c r="J134" s="500">
        <f t="shared" si="31"/>
        <v>0</v>
      </c>
      <c r="K134" s="500">
        <f t="shared" si="31"/>
        <v>0</v>
      </c>
      <c r="L134" s="500">
        <f t="shared" si="31"/>
        <v>0</v>
      </c>
      <c r="M134" s="500">
        <f t="shared" si="31"/>
        <v>0</v>
      </c>
      <c r="N134" s="500">
        <f t="shared" si="31"/>
        <v>0</v>
      </c>
      <c r="O134" s="500">
        <f t="shared" si="31"/>
        <v>0</v>
      </c>
      <c r="P134" s="500">
        <f t="shared" si="31"/>
        <v>0</v>
      </c>
      <c r="Q134" s="500">
        <f t="shared" si="31"/>
        <v>0</v>
      </c>
      <c r="R134" s="500">
        <f t="shared" si="31"/>
        <v>0</v>
      </c>
      <c r="S134" s="500">
        <f t="shared" si="31"/>
        <v>0</v>
      </c>
    </row>
    <row r="135" spans="1:19" ht="28.5">
      <c r="A135" s="516"/>
      <c r="B135" s="516"/>
      <c r="C135" s="501">
        <v>3240</v>
      </c>
      <c r="D135" s="496" t="s">
        <v>819</v>
      </c>
      <c r="E135" s="491">
        <v>224121</v>
      </c>
      <c r="F135" s="490">
        <v>0</v>
      </c>
      <c r="G135" s="490">
        <f>F135</f>
        <v>0</v>
      </c>
      <c r="H135" s="490">
        <v>0</v>
      </c>
      <c r="I135" s="490">
        <f>G135-H135</f>
        <v>0</v>
      </c>
      <c r="J135" s="490">
        <v>0</v>
      </c>
      <c r="K135" s="491"/>
      <c r="L135" s="491"/>
      <c r="M135" s="491"/>
      <c r="N135" s="491"/>
      <c r="O135" s="491"/>
      <c r="P135" s="491"/>
      <c r="Q135" s="491"/>
      <c r="R135" s="491"/>
      <c r="S135" s="491"/>
    </row>
    <row r="136" spans="1:19" ht="14.25">
      <c r="A136" s="516"/>
      <c r="B136" s="516"/>
      <c r="C136" s="501">
        <v>3260</v>
      </c>
      <c r="D136" s="516" t="s">
        <v>820</v>
      </c>
      <c r="E136" s="491">
        <v>29326</v>
      </c>
      <c r="F136" s="490">
        <v>0</v>
      </c>
      <c r="G136" s="490">
        <f>F136</f>
        <v>0</v>
      </c>
      <c r="H136" s="490">
        <v>0</v>
      </c>
      <c r="I136" s="490">
        <f>G136-H136</f>
        <v>0</v>
      </c>
      <c r="J136" s="490">
        <v>0</v>
      </c>
      <c r="K136" s="491"/>
      <c r="L136" s="491"/>
      <c r="M136" s="491"/>
      <c r="N136" s="491"/>
      <c r="O136" s="491"/>
      <c r="P136" s="491"/>
      <c r="Q136" s="491"/>
      <c r="R136" s="491"/>
      <c r="S136" s="491"/>
    </row>
    <row r="137" spans="1:19" ht="15">
      <c r="A137" s="520"/>
      <c r="B137" s="520"/>
      <c r="C137" s="521"/>
      <c r="D137" s="522" t="s">
        <v>821</v>
      </c>
      <c r="E137" s="523">
        <f aca="true" t="shared" si="32" ref="E137:S137">E134+E125</f>
        <v>385481</v>
      </c>
      <c r="F137" s="523">
        <f t="shared" si="32"/>
        <v>140161</v>
      </c>
      <c r="G137" s="523">
        <f t="shared" si="32"/>
        <v>140161</v>
      </c>
      <c r="H137" s="523">
        <f t="shared" si="32"/>
        <v>120656</v>
      </c>
      <c r="I137" s="523">
        <f t="shared" si="32"/>
        <v>19505</v>
      </c>
      <c r="J137" s="523">
        <f t="shared" si="32"/>
        <v>0</v>
      </c>
      <c r="K137" s="523">
        <f t="shared" si="32"/>
        <v>0</v>
      </c>
      <c r="L137" s="523">
        <f t="shared" si="32"/>
        <v>0</v>
      </c>
      <c r="M137" s="523">
        <f t="shared" si="32"/>
        <v>0</v>
      </c>
      <c r="N137" s="523">
        <f t="shared" si="32"/>
        <v>0</v>
      </c>
      <c r="O137" s="523">
        <f t="shared" si="32"/>
        <v>0</v>
      </c>
      <c r="P137" s="523">
        <f t="shared" si="32"/>
        <v>0</v>
      </c>
      <c r="Q137" s="523">
        <f t="shared" si="32"/>
        <v>0</v>
      </c>
      <c r="R137" s="523">
        <f t="shared" si="32"/>
        <v>0</v>
      </c>
      <c r="S137" s="523">
        <f t="shared" si="32"/>
        <v>0</v>
      </c>
    </row>
    <row r="138" spans="1:19" ht="15">
      <c r="A138" s="451" t="s">
        <v>165</v>
      </c>
      <c r="B138" s="451"/>
      <c r="C138" s="451"/>
      <c r="D138" s="451"/>
      <c r="E138" s="525">
        <f aca="true" t="shared" si="33" ref="E138:S138">E137+E124+E115</f>
        <v>7686740.49</v>
      </c>
      <c r="F138" s="526">
        <f t="shared" si="33"/>
        <v>7029442</v>
      </c>
      <c r="G138" s="526">
        <f t="shared" si="33"/>
        <v>7029442</v>
      </c>
      <c r="H138" s="526">
        <f t="shared" si="33"/>
        <v>5343665</v>
      </c>
      <c r="I138" s="526">
        <f t="shared" si="33"/>
        <v>1642277</v>
      </c>
      <c r="J138" s="526">
        <f t="shared" si="33"/>
        <v>43500</v>
      </c>
      <c r="K138" s="525">
        <f t="shared" si="33"/>
        <v>0</v>
      </c>
      <c r="L138" s="525">
        <f t="shared" si="33"/>
        <v>0</v>
      </c>
      <c r="M138" s="525">
        <f t="shared" si="33"/>
        <v>0</v>
      </c>
      <c r="N138" s="525">
        <f t="shared" si="33"/>
        <v>0</v>
      </c>
      <c r="O138" s="525">
        <f t="shared" si="33"/>
        <v>0</v>
      </c>
      <c r="P138" s="525">
        <f t="shared" si="33"/>
        <v>0</v>
      </c>
      <c r="Q138" s="525">
        <f t="shared" si="33"/>
        <v>0</v>
      </c>
      <c r="R138" s="525">
        <f t="shared" si="33"/>
        <v>0</v>
      </c>
      <c r="S138" s="525">
        <f t="shared" si="33"/>
        <v>0</v>
      </c>
    </row>
    <row r="139" spans="1:21" ht="15">
      <c r="A139" s="527"/>
      <c r="B139" s="527"/>
      <c r="C139" s="527"/>
      <c r="D139" s="527"/>
      <c r="E139" s="528"/>
      <c r="F139" s="529"/>
      <c r="G139" s="529"/>
      <c r="H139" s="529"/>
      <c r="I139" s="529"/>
      <c r="J139" s="529"/>
      <c r="K139" s="528"/>
      <c r="L139" s="528"/>
      <c r="M139" s="528"/>
      <c r="N139" s="528"/>
      <c r="O139" s="528"/>
      <c r="P139" s="528"/>
      <c r="Q139" s="528"/>
      <c r="R139" s="528"/>
      <c r="S139" s="528"/>
      <c r="T139" s="530"/>
      <c r="U139" s="531"/>
    </row>
    <row r="140" spans="1:19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8">
      <c r="A141" s="532" t="s">
        <v>822</v>
      </c>
      <c r="B141" s="533"/>
      <c r="C141" s="533"/>
      <c r="D141" s="533"/>
      <c r="E141" s="5"/>
      <c r="F141" s="53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 t="s">
        <v>784</v>
      </c>
      <c r="R141" s="5"/>
      <c r="S141" s="5"/>
    </row>
    <row r="142" spans="1:19" ht="18">
      <c r="A142" s="532"/>
      <c r="B142" s="533"/>
      <c r="C142" s="533"/>
      <c r="D142" s="533"/>
      <c r="E142" s="5"/>
      <c r="F142" s="53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 t="s">
        <v>823</v>
      </c>
      <c r="R142" s="5"/>
      <c r="S142" s="5"/>
    </row>
    <row r="143" spans="1:19" ht="12.75">
      <c r="A143" s="450" t="s">
        <v>824</v>
      </c>
      <c r="B143" s="450"/>
      <c r="C143" s="450"/>
      <c r="D143" s="450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469" t="s">
        <v>825</v>
      </c>
      <c r="R143" s="5"/>
      <c r="S143" s="5"/>
    </row>
    <row r="146" spans="1:20" ht="18">
      <c r="A146" s="452" t="s">
        <v>826</v>
      </c>
      <c r="B146" s="452"/>
      <c r="C146" s="452"/>
      <c r="D146" s="452"/>
      <c r="E146" s="452"/>
      <c r="F146" s="452"/>
      <c r="G146" s="452"/>
      <c r="H146" s="452"/>
      <c r="I146" s="452"/>
      <c r="J146" s="452"/>
      <c r="K146" s="452"/>
      <c r="L146" s="452"/>
      <c r="M146" s="452"/>
      <c r="N146" s="452"/>
      <c r="O146" s="452"/>
      <c r="P146" s="452"/>
      <c r="Q146" s="452"/>
      <c r="R146" s="452"/>
      <c r="S146" s="452"/>
      <c r="T146" s="452"/>
    </row>
    <row r="147" spans="1:19" ht="18">
      <c r="A147" s="2"/>
      <c r="B147" s="2"/>
      <c r="C147" s="2"/>
      <c r="D147" s="2"/>
      <c r="E147" s="456" t="s">
        <v>827</v>
      </c>
      <c r="F147" s="456"/>
      <c r="G147" s="456"/>
      <c r="H147" s="456"/>
      <c r="I147" s="456"/>
      <c r="J147" s="456"/>
      <c r="K147" s="456"/>
      <c r="L147" s="456"/>
      <c r="M147" s="456"/>
      <c r="N147" s="456"/>
      <c r="O147" s="456"/>
      <c r="P147" s="456"/>
      <c r="Q147" s="456"/>
      <c r="R147" s="456"/>
      <c r="S147" s="456"/>
    </row>
    <row r="148" spans="1:20" ht="12.75">
      <c r="A148" s="469"/>
      <c r="B148" s="469"/>
      <c r="C148" s="469"/>
      <c r="D148" s="469"/>
      <c r="E148" s="469"/>
      <c r="F148" s="469"/>
      <c r="G148" s="469"/>
      <c r="I148" s="470"/>
      <c r="J148" s="470"/>
      <c r="K148" s="470"/>
      <c r="L148" s="470"/>
      <c r="M148" s="470"/>
      <c r="N148" s="470"/>
      <c r="O148" s="470"/>
      <c r="P148" s="470"/>
      <c r="Q148" s="470"/>
      <c r="R148" s="470"/>
      <c r="S148" s="470" t="s">
        <v>110</v>
      </c>
      <c r="T148" s="471" t="s">
        <v>125</v>
      </c>
    </row>
    <row r="149" spans="1:21" ht="12.75">
      <c r="A149" s="457" t="s">
        <v>66</v>
      </c>
      <c r="B149" s="457" t="s">
        <v>67</v>
      </c>
      <c r="C149" s="457" t="s">
        <v>180</v>
      </c>
      <c r="D149" s="457" t="s">
        <v>82</v>
      </c>
      <c r="E149" s="457" t="s">
        <v>797</v>
      </c>
      <c r="F149" s="457" t="s">
        <v>278</v>
      </c>
      <c r="G149" s="454" t="s">
        <v>70</v>
      </c>
      <c r="H149" s="454"/>
      <c r="I149" s="454"/>
      <c r="J149" s="454"/>
      <c r="K149" s="454"/>
      <c r="L149" s="454"/>
      <c r="M149" s="454"/>
      <c r="N149" s="454"/>
      <c r="O149" s="454"/>
      <c r="P149" s="454"/>
      <c r="Q149" s="454"/>
      <c r="R149" s="454"/>
      <c r="S149" s="454"/>
      <c r="T149" s="454"/>
      <c r="U149" s="535"/>
    </row>
    <row r="150" spans="1:20" ht="12.75">
      <c r="A150" s="457"/>
      <c r="B150" s="457"/>
      <c r="C150" s="457"/>
      <c r="D150" s="457"/>
      <c r="E150" s="457"/>
      <c r="F150" s="457"/>
      <c r="G150" s="458" t="s">
        <v>105</v>
      </c>
      <c r="H150" s="459" t="s">
        <v>142</v>
      </c>
      <c r="I150" s="459"/>
      <c r="J150" s="459"/>
      <c r="K150" s="459"/>
      <c r="L150" s="459"/>
      <c r="M150" s="459"/>
      <c r="N150" s="459"/>
      <c r="O150" s="473"/>
      <c r="P150" s="545" t="s">
        <v>142</v>
      </c>
      <c r="Q150" s="545"/>
      <c r="R150" s="545"/>
      <c r="S150" s="545"/>
      <c r="T150" s="485"/>
    </row>
    <row r="151" spans="1:20" ht="140.25">
      <c r="A151" s="457"/>
      <c r="B151" s="457"/>
      <c r="C151" s="457"/>
      <c r="D151" s="457"/>
      <c r="E151" s="457"/>
      <c r="F151" s="457"/>
      <c r="G151" s="457"/>
      <c r="H151" s="472" t="s">
        <v>294</v>
      </c>
      <c r="I151" s="472" t="s">
        <v>295</v>
      </c>
      <c r="J151" s="472" t="s">
        <v>267</v>
      </c>
      <c r="K151" s="472" t="s">
        <v>268</v>
      </c>
      <c r="L151" s="472" t="s">
        <v>306</v>
      </c>
      <c r="M151" s="472" t="s">
        <v>296</v>
      </c>
      <c r="N151" s="472" t="s">
        <v>269</v>
      </c>
      <c r="O151" s="474" t="s">
        <v>270</v>
      </c>
      <c r="P151" s="472" t="s">
        <v>298</v>
      </c>
      <c r="Q151" s="475" t="s">
        <v>299</v>
      </c>
      <c r="R151" s="474" t="s">
        <v>271</v>
      </c>
      <c r="S151" s="474" t="s">
        <v>272</v>
      </c>
      <c r="T151" s="485"/>
    </row>
    <row r="152" spans="1:20" ht="12.75">
      <c r="A152" s="476">
        <v>1</v>
      </c>
      <c r="B152" s="476">
        <v>2</v>
      </c>
      <c r="C152" s="476">
        <v>3</v>
      </c>
      <c r="D152" s="476">
        <v>4</v>
      </c>
      <c r="E152" s="476">
        <v>5</v>
      </c>
      <c r="F152" s="476">
        <v>5</v>
      </c>
      <c r="G152" s="476">
        <v>6</v>
      </c>
      <c r="H152" s="476">
        <v>7</v>
      </c>
      <c r="I152" s="476">
        <v>8</v>
      </c>
      <c r="J152" s="476">
        <v>9</v>
      </c>
      <c r="K152" s="476">
        <v>10</v>
      </c>
      <c r="L152" s="476">
        <v>11</v>
      </c>
      <c r="M152" s="476">
        <v>12</v>
      </c>
      <c r="N152" s="476">
        <v>13</v>
      </c>
      <c r="O152" s="476">
        <v>14</v>
      </c>
      <c r="P152" s="476">
        <v>15</v>
      </c>
      <c r="Q152" s="477">
        <v>16</v>
      </c>
      <c r="R152" s="477">
        <v>17</v>
      </c>
      <c r="S152" s="476">
        <v>18</v>
      </c>
      <c r="T152" s="478">
        <v>13</v>
      </c>
    </row>
    <row r="153" spans="1:20" ht="15">
      <c r="A153" s="479">
        <v>801</v>
      </c>
      <c r="B153" s="479">
        <v>80101</v>
      </c>
      <c r="C153" s="480"/>
      <c r="D153" s="481" t="s">
        <v>798</v>
      </c>
      <c r="E153" s="482">
        <f>SUM(E154:E171)</f>
        <v>1656320.0699999998</v>
      </c>
      <c r="F153" s="482">
        <f>SUM(F154:F172)</f>
        <v>1566196</v>
      </c>
      <c r="G153" s="482">
        <f>SUM(G154:G172)</f>
        <v>1566196</v>
      </c>
      <c r="H153" s="482">
        <f>SUM(H154:H172)</f>
        <v>1175615</v>
      </c>
      <c r="I153" s="482">
        <f>SUM(I154:I172)</f>
        <v>390581</v>
      </c>
      <c r="J153" s="482">
        <f>SUM(J154:J172)</f>
        <v>0</v>
      </c>
      <c r="K153" s="482">
        <f aca="true" t="shared" si="34" ref="K153:S153">SUM(K154:K171)</f>
        <v>0</v>
      </c>
      <c r="L153" s="482">
        <f t="shared" si="34"/>
        <v>0</v>
      </c>
      <c r="M153" s="482">
        <f t="shared" si="34"/>
        <v>0</v>
      </c>
      <c r="N153" s="482">
        <f t="shared" si="34"/>
        <v>0</v>
      </c>
      <c r="O153" s="482">
        <f t="shared" si="34"/>
        <v>0</v>
      </c>
      <c r="P153" s="482">
        <f t="shared" si="34"/>
        <v>0</v>
      </c>
      <c r="Q153" s="482">
        <f t="shared" si="34"/>
        <v>0</v>
      </c>
      <c r="R153" s="482">
        <f t="shared" si="34"/>
        <v>0</v>
      </c>
      <c r="S153" s="482">
        <f t="shared" si="34"/>
        <v>0</v>
      </c>
      <c r="T153" s="483"/>
    </row>
    <row r="154" spans="1:20" ht="14.25">
      <c r="A154" s="484"/>
      <c r="B154" s="484"/>
      <c r="C154" s="484">
        <v>3020</v>
      </c>
      <c r="D154" s="486" t="s">
        <v>384</v>
      </c>
      <c r="E154" s="487">
        <v>72388</v>
      </c>
      <c r="F154" s="514">
        <v>77131</v>
      </c>
      <c r="G154" s="488">
        <f aca="true" t="shared" si="35" ref="G154:G172">F154</f>
        <v>77131</v>
      </c>
      <c r="H154" s="487">
        <v>0</v>
      </c>
      <c r="I154" s="488">
        <f aca="true" t="shared" si="36" ref="I154:I172">G154-H154</f>
        <v>77131</v>
      </c>
      <c r="J154" s="536"/>
      <c r="K154" s="537"/>
      <c r="L154" s="536"/>
      <c r="M154" s="537"/>
      <c r="N154" s="536"/>
      <c r="O154" s="537"/>
      <c r="P154" s="487"/>
      <c r="Q154" s="537"/>
      <c r="R154" s="536"/>
      <c r="S154" s="537"/>
      <c r="T154" s="489"/>
    </row>
    <row r="155" spans="1:20" ht="14.25">
      <c r="A155" s="484"/>
      <c r="B155" s="484"/>
      <c r="C155" s="484">
        <v>4010</v>
      </c>
      <c r="D155" s="486" t="s">
        <v>370</v>
      </c>
      <c r="E155" s="487">
        <v>893775</v>
      </c>
      <c r="F155" s="514">
        <v>908609</v>
      </c>
      <c r="G155" s="488">
        <f t="shared" si="35"/>
        <v>908609</v>
      </c>
      <c r="H155" s="490">
        <f>G155</f>
        <v>908609</v>
      </c>
      <c r="I155" s="488">
        <f t="shared" si="36"/>
        <v>0</v>
      </c>
      <c r="J155" s="538"/>
      <c r="K155" s="538"/>
      <c r="L155" s="538"/>
      <c r="M155" s="538"/>
      <c r="N155" s="538"/>
      <c r="O155" s="538"/>
      <c r="P155" s="491"/>
      <c r="Q155" s="538"/>
      <c r="R155" s="538"/>
      <c r="S155" s="538"/>
      <c r="T155" s="489"/>
    </row>
    <row r="156" spans="1:20" ht="14.25">
      <c r="A156" s="484"/>
      <c r="B156" s="484"/>
      <c r="C156" s="484">
        <v>4040</v>
      </c>
      <c r="D156" s="486" t="s">
        <v>372</v>
      </c>
      <c r="E156" s="487">
        <v>69098</v>
      </c>
      <c r="F156" s="514">
        <v>76319</v>
      </c>
      <c r="G156" s="488">
        <f t="shared" si="35"/>
        <v>76319</v>
      </c>
      <c r="H156" s="490">
        <f>G156</f>
        <v>76319</v>
      </c>
      <c r="I156" s="488">
        <f t="shared" si="36"/>
        <v>0</v>
      </c>
      <c r="J156" s="538"/>
      <c r="K156" s="538"/>
      <c r="L156" s="538"/>
      <c r="M156" s="538"/>
      <c r="N156" s="538"/>
      <c r="O156" s="538"/>
      <c r="P156" s="538"/>
      <c r="Q156" s="538"/>
      <c r="R156" s="538"/>
      <c r="S156" s="538"/>
      <c r="T156" s="489"/>
    </row>
    <row r="157" spans="1:20" ht="14.25">
      <c r="A157" s="484"/>
      <c r="B157" s="484"/>
      <c r="C157" s="484">
        <v>4110</v>
      </c>
      <c r="D157" s="486" t="s">
        <v>470</v>
      </c>
      <c r="E157" s="487">
        <v>155667.28</v>
      </c>
      <c r="F157" s="514">
        <v>160026</v>
      </c>
      <c r="G157" s="488">
        <f t="shared" si="35"/>
        <v>160026</v>
      </c>
      <c r="H157" s="490">
        <f>G157</f>
        <v>160026</v>
      </c>
      <c r="I157" s="488">
        <f t="shared" si="36"/>
        <v>0</v>
      </c>
      <c r="J157" s="538"/>
      <c r="K157" s="538"/>
      <c r="L157" s="538"/>
      <c r="M157" s="538"/>
      <c r="N157" s="538"/>
      <c r="O157" s="538"/>
      <c r="P157" s="538"/>
      <c r="Q157" s="538"/>
      <c r="R157" s="538"/>
      <c r="S157" s="538"/>
      <c r="T157" s="489"/>
    </row>
    <row r="158" spans="1:20" ht="14.25">
      <c r="A158" s="484"/>
      <c r="B158" s="484"/>
      <c r="C158" s="484">
        <v>4120</v>
      </c>
      <c r="D158" s="486" t="s">
        <v>799</v>
      </c>
      <c r="E158" s="487">
        <v>24668.39</v>
      </c>
      <c r="F158" s="514">
        <v>25961</v>
      </c>
      <c r="G158" s="488">
        <f t="shared" si="35"/>
        <v>25961</v>
      </c>
      <c r="H158" s="490">
        <f>G158</f>
        <v>25961</v>
      </c>
      <c r="I158" s="488">
        <f t="shared" si="36"/>
        <v>0</v>
      </c>
      <c r="J158" s="538"/>
      <c r="K158" s="538"/>
      <c r="L158" s="538"/>
      <c r="M158" s="538"/>
      <c r="N158" s="538"/>
      <c r="O158" s="538"/>
      <c r="P158" s="538"/>
      <c r="Q158" s="538"/>
      <c r="R158" s="538"/>
      <c r="S158" s="538"/>
      <c r="T158" s="489"/>
    </row>
    <row r="159" spans="1:20" ht="14.25">
      <c r="A159" s="484"/>
      <c r="B159" s="484"/>
      <c r="C159" s="484">
        <v>4170</v>
      </c>
      <c r="D159" s="486" t="s">
        <v>326</v>
      </c>
      <c r="E159" s="487">
        <v>3934.4</v>
      </c>
      <c r="F159" s="514">
        <v>4700</v>
      </c>
      <c r="G159" s="488">
        <f t="shared" si="35"/>
        <v>4700</v>
      </c>
      <c r="H159" s="490">
        <f>G159</f>
        <v>4700</v>
      </c>
      <c r="I159" s="488">
        <f t="shared" si="36"/>
        <v>0</v>
      </c>
      <c r="J159" s="538"/>
      <c r="K159" s="538"/>
      <c r="L159" s="538"/>
      <c r="M159" s="538"/>
      <c r="N159" s="538"/>
      <c r="O159" s="538"/>
      <c r="P159" s="538"/>
      <c r="Q159" s="538"/>
      <c r="R159" s="538"/>
      <c r="S159" s="538"/>
      <c r="T159" s="489"/>
    </row>
    <row r="160" spans="1:20" ht="14.25">
      <c r="A160" s="484"/>
      <c r="B160" s="484"/>
      <c r="C160" s="484">
        <v>4210</v>
      </c>
      <c r="D160" s="486" t="s">
        <v>328</v>
      </c>
      <c r="E160" s="487">
        <v>49686</v>
      </c>
      <c r="F160" s="514">
        <v>19000</v>
      </c>
      <c r="G160" s="488">
        <f t="shared" si="35"/>
        <v>19000</v>
      </c>
      <c r="H160" s="490">
        <v>0</v>
      </c>
      <c r="I160" s="488">
        <f t="shared" si="36"/>
        <v>19000</v>
      </c>
      <c r="J160" s="538"/>
      <c r="K160" s="538"/>
      <c r="L160" s="538"/>
      <c r="M160" s="538"/>
      <c r="N160" s="538"/>
      <c r="O160" s="538"/>
      <c r="P160" s="538"/>
      <c r="Q160" s="538"/>
      <c r="R160" s="538"/>
      <c r="S160" s="538"/>
      <c r="T160" s="489"/>
    </row>
    <row r="161" spans="1:20" ht="28.5">
      <c r="A161" s="484"/>
      <c r="B161" s="484"/>
      <c r="C161" s="484">
        <v>4240</v>
      </c>
      <c r="D161" s="492" t="s">
        <v>473</v>
      </c>
      <c r="E161" s="487">
        <v>33147</v>
      </c>
      <c r="F161" s="514">
        <v>1000</v>
      </c>
      <c r="G161" s="488">
        <f t="shared" si="35"/>
        <v>1000</v>
      </c>
      <c r="H161" s="490">
        <v>0</v>
      </c>
      <c r="I161" s="488">
        <f t="shared" si="36"/>
        <v>1000</v>
      </c>
      <c r="J161" s="538"/>
      <c r="K161" s="538"/>
      <c r="L161" s="538"/>
      <c r="M161" s="538"/>
      <c r="N161" s="538"/>
      <c r="O161" s="538"/>
      <c r="P161" s="538"/>
      <c r="Q161" s="538"/>
      <c r="R161" s="538"/>
      <c r="S161" s="538"/>
      <c r="T161" s="489"/>
    </row>
    <row r="162" spans="1:20" ht="14.25">
      <c r="A162" s="484"/>
      <c r="B162" s="484"/>
      <c r="C162" s="484">
        <v>4260</v>
      </c>
      <c r="D162" s="486" t="s">
        <v>388</v>
      </c>
      <c r="E162" s="487">
        <v>45264</v>
      </c>
      <c r="F162" s="514">
        <v>46000</v>
      </c>
      <c r="G162" s="488">
        <f t="shared" si="35"/>
        <v>46000</v>
      </c>
      <c r="H162" s="490">
        <v>0</v>
      </c>
      <c r="I162" s="488">
        <f t="shared" si="36"/>
        <v>46000</v>
      </c>
      <c r="J162" s="538"/>
      <c r="K162" s="538"/>
      <c r="L162" s="538"/>
      <c r="M162" s="538"/>
      <c r="N162" s="538"/>
      <c r="O162" s="538"/>
      <c r="P162" s="538"/>
      <c r="Q162" s="538"/>
      <c r="R162" s="538"/>
      <c r="S162" s="538"/>
      <c r="T162" s="489"/>
    </row>
    <row r="163" spans="1:20" ht="14.25">
      <c r="A163" s="484"/>
      <c r="B163" s="484"/>
      <c r="C163" s="484">
        <v>4270</v>
      </c>
      <c r="D163" s="486" t="s">
        <v>358</v>
      </c>
      <c r="E163" s="487">
        <v>57003</v>
      </c>
      <c r="F163" s="514">
        <v>10000</v>
      </c>
      <c r="G163" s="488">
        <f t="shared" si="35"/>
        <v>10000</v>
      </c>
      <c r="H163" s="490">
        <v>0</v>
      </c>
      <c r="I163" s="488">
        <f t="shared" si="36"/>
        <v>10000</v>
      </c>
      <c r="J163" s="538"/>
      <c r="K163" s="538"/>
      <c r="L163" s="538"/>
      <c r="M163" s="538"/>
      <c r="N163" s="538"/>
      <c r="O163" s="538"/>
      <c r="P163" s="538"/>
      <c r="Q163" s="538"/>
      <c r="R163" s="538"/>
      <c r="S163" s="538"/>
      <c r="T163" s="489"/>
    </row>
    <row r="164" spans="1:20" ht="14.25">
      <c r="A164" s="484"/>
      <c r="B164" s="484"/>
      <c r="C164" s="484">
        <v>4280</v>
      </c>
      <c r="D164" s="486" t="s">
        <v>390</v>
      </c>
      <c r="E164" s="487">
        <v>1500</v>
      </c>
      <c r="F164" s="514">
        <v>2500</v>
      </c>
      <c r="G164" s="488">
        <f t="shared" si="35"/>
        <v>2500</v>
      </c>
      <c r="H164" s="490">
        <v>0</v>
      </c>
      <c r="I164" s="488">
        <f t="shared" si="36"/>
        <v>2500</v>
      </c>
      <c r="J164" s="538"/>
      <c r="K164" s="538"/>
      <c r="L164" s="538"/>
      <c r="M164" s="538"/>
      <c r="N164" s="538"/>
      <c r="O164" s="538"/>
      <c r="P164" s="538"/>
      <c r="Q164" s="538"/>
      <c r="R164" s="538"/>
      <c r="S164" s="538"/>
      <c r="T164" s="493"/>
    </row>
    <row r="165" spans="1:20" ht="14.25">
      <c r="A165" s="484"/>
      <c r="B165" s="484"/>
      <c r="C165" s="484">
        <v>4300</v>
      </c>
      <c r="D165" s="486" t="s">
        <v>330</v>
      </c>
      <c r="E165" s="487">
        <v>181563</v>
      </c>
      <c r="F165" s="514">
        <v>167300</v>
      </c>
      <c r="G165" s="488">
        <f t="shared" si="35"/>
        <v>167300</v>
      </c>
      <c r="H165" s="490">
        <v>0</v>
      </c>
      <c r="I165" s="488">
        <f t="shared" si="36"/>
        <v>167300</v>
      </c>
      <c r="J165" s="538"/>
      <c r="K165" s="538"/>
      <c r="L165" s="538"/>
      <c r="M165" s="538"/>
      <c r="N165" s="538"/>
      <c r="O165" s="538"/>
      <c r="P165" s="538"/>
      <c r="Q165" s="538"/>
      <c r="R165" s="538"/>
      <c r="S165" s="538"/>
      <c r="T165" s="494"/>
    </row>
    <row r="166" spans="1:20" ht="14.25">
      <c r="A166" s="484"/>
      <c r="B166" s="484"/>
      <c r="C166" s="484">
        <v>4350</v>
      </c>
      <c r="D166" s="486" t="s">
        <v>800</v>
      </c>
      <c r="E166" s="487">
        <v>0</v>
      </c>
      <c r="F166" s="514">
        <v>1900</v>
      </c>
      <c r="G166" s="488">
        <f t="shared" si="35"/>
        <v>1900</v>
      </c>
      <c r="H166" s="490">
        <v>0</v>
      </c>
      <c r="I166" s="488">
        <f t="shared" si="36"/>
        <v>1900</v>
      </c>
      <c r="J166" s="538"/>
      <c r="K166" s="538"/>
      <c r="L166" s="538"/>
      <c r="M166" s="538"/>
      <c r="N166" s="538"/>
      <c r="O166" s="538"/>
      <c r="P166" s="538"/>
      <c r="Q166" s="538"/>
      <c r="R166" s="538"/>
      <c r="S166" s="538"/>
      <c r="T166" s="494"/>
    </row>
    <row r="167" spans="1:19" ht="42.75">
      <c r="A167" s="484"/>
      <c r="B167" s="484"/>
      <c r="C167" s="495">
        <v>4370</v>
      </c>
      <c r="D167" s="492" t="s">
        <v>332</v>
      </c>
      <c r="E167" s="487">
        <v>5000</v>
      </c>
      <c r="F167" s="514">
        <v>2600</v>
      </c>
      <c r="G167" s="488">
        <f t="shared" si="35"/>
        <v>2600</v>
      </c>
      <c r="H167" s="490">
        <v>0</v>
      </c>
      <c r="I167" s="488">
        <f t="shared" si="36"/>
        <v>2600</v>
      </c>
      <c r="J167" s="538"/>
      <c r="K167" s="538"/>
      <c r="L167" s="538"/>
      <c r="M167" s="538"/>
      <c r="N167" s="538"/>
      <c r="O167" s="538"/>
      <c r="P167" s="538"/>
      <c r="Q167" s="538"/>
      <c r="R167" s="538"/>
      <c r="S167" s="538"/>
    </row>
    <row r="168" spans="1:19" ht="14.25">
      <c r="A168" s="484"/>
      <c r="B168" s="484"/>
      <c r="C168" s="484">
        <v>4410</v>
      </c>
      <c r="D168" s="486" t="s">
        <v>380</v>
      </c>
      <c r="E168" s="487">
        <v>4000</v>
      </c>
      <c r="F168" s="514">
        <v>2000</v>
      </c>
      <c r="G168" s="488">
        <f t="shared" si="35"/>
        <v>2000</v>
      </c>
      <c r="H168" s="490">
        <v>0</v>
      </c>
      <c r="I168" s="488">
        <f t="shared" si="36"/>
        <v>2000</v>
      </c>
      <c r="J168" s="538"/>
      <c r="K168" s="538"/>
      <c r="L168" s="538"/>
      <c r="M168" s="538"/>
      <c r="N168" s="538"/>
      <c r="O168" s="538"/>
      <c r="P168" s="538"/>
      <c r="Q168" s="538"/>
      <c r="R168" s="538"/>
      <c r="S168" s="538"/>
    </row>
    <row r="169" spans="1:19" ht="14.25">
      <c r="A169" s="484"/>
      <c r="B169" s="484"/>
      <c r="C169" s="484">
        <v>4430</v>
      </c>
      <c r="D169" s="486" t="s">
        <v>334</v>
      </c>
      <c r="E169" s="487">
        <v>2550</v>
      </c>
      <c r="F169" s="514">
        <v>2300</v>
      </c>
      <c r="G169" s="488">
        <f t="shared" si="35"/>
        <v>2300</v>
      </c>
      <c r="H169" s="490">
        <v>0</v>
      </c>
      <c r="I169" s="488">
        <f t="shared" si="36"/>
        <v>2300</v>
      </c>
      <c r="J169" s="538"/>
      <c r="K169" s="538"/>
      <c r="L169" s="538"/>
      <c r="M169" s="538"/>
      <c r="N169" s="538"/>
      <c r="O169" s="538"/>
      <c r="P169" s="538"/>
      <c r="Q169" s="538"/>
      <c r="R169" s="538"/>
      <c r="S169" s="538"/>
    </row>
    <row r="170" spans="1:19" ht="28.5">
      <c r="A170" s="484"/>
      <c r="B170" s="484"/>
      <c r="C170" s="484">
        <v>4440</v>
      </c>
      <c r="D170" s="492" t="s">
        <v>801</v>
      </c>
      <c r="E170" s="487">
        <v>56876</v>
      </c>
      <c r="F170" s="514">
        <v>56850</v>
      </c>
      <c r="G170" s="488">
        <f t="shared" si="35"/>
        <v>56850</v>
      </c>
      <c r="H170" s="490">
        <v>0</v>
      </c>
      <c r="I170" s="488">
        <f t="shared" si="36"/>
        <v>56850</v>
      </c>
      <c r="J170" s="538"/>
      <c r="K170" s="538"/>
      <c r="L170" s="538"/>
      <c r="M170" s="538"/>
      <c r="N170" s="538"/>
      <c r="O170" s="538"/>
      <c r="P170" s="538"/>
      <c r="Q170" s="538"/>
      <c r="R170" s="538"/>
      <c r="S170" s="538"/>
    </row>
    <row r="171" spans="1:19" ht="42.75">
      <c r="A171" s="484"/>
      <c r="B171" s="484"/>
      <c r="C171" s="495">
        <v>4740</v>
      </c>
      <c r="D171" s="492" t="s">
        <v>802</v>
      </c>
      <c r="E171" s="487">
        <v>200</v>
      </c>
      <c r="F171" s="487">
        <v>1000</v>
      </c>
      <c r="G171" s="488">
        <f t="shared" si="35"/>
        <v>1000</v>
      </c>
      <c r="H171" s="487">
        <v>0</v>
      </c>
      <c r="I171" s="488">
        <f t="shared" si="36"/>
        <v>1000</v>
      </c>
      <c r="J171" s="538"/>
      <c r="K171" s="538"/>
      <c r="L171" s="538"/>
      <c r="M171" s="538"/>
      <c r="N171" s="538"/>
      <c r="O171" s="538"/>
      <c r="P171" s="538"/>
      <c r="Q171" s="538"/>
      <c r="R171" s="538"/>
      <c r="S171" s="538"/>
    </row>
    <row r="172" spans="1:19" ht="28.5">
      <c r="A172" s="484"/>
      <c r="B172" s="484"/>
      <c r="C172" s="495">
        <v>4750</v>
      </c>
      <c r="D172" s="496" t="s">
        <v>400</v>
      </c>
      <c r="E172" s="487">
        <v>0</v>
      </c>
      <c r="F172" s="487">
        <v>1000</v>
      </c>
      <c r="G172" s="488">
        <f t="shared" si="35"/>
        <v>1000</v>
      </c>
      <c r="H172" s="487">
        <v>0</v>
      </c>
      <c r="I172" s="488">
        <f t="shared" si="36"/>
        <v>1000</v>
      </c>
      <c r="J172" s="538"/>
      <c r="K172" s="538"/>
      <c r="L172" s="538"/>
      <c r="M172" s="538"/>
      <c r="N172" s="538"/>
      <c r="O172" s="538"/>
      <c r="P172" s="538"/>
      <c r="Q172" s="538"/>
      <c r="R172" s="538"/>
      <c r="S172" s="538"/>
    </row>
    <row r="173" spans="1:19" ht="15">
      <c r="A173" s="497">
        <v>801</v>
      </c>
      <c r="B173" s="497">
        <v>80103</v>
      </c>
      <c r="C173" s="498"/>
      <c r="D173" s="499" t="s">
        <v>803</v>
      </c>
      <c r="E173" s="500">
        <f aca="true" t="shared" si="37" ref="E173:S173">SUM(E174:E182)</f>
        <v>122754</v>
      </c>
      <c r="F173" s="500">
        <f t="shared" si="37"/>
        <v>160594</v>
      </c>
      <c r="G173" s="500">
        <f t="shared" si="37"/>
        <v>160594</v>
      </c>
      <c r="H173" s="500">
        <f t="shared" si="37"/>
        <v>131497</v>
      </c>
      <c r="I173" s="500">
        <f t="shared" si="37"/>
        <v>29097</v>
      </c>
      <c r="J173" s="500">
        <f t="shared" si="37"/>
        <v>0</v>
      </c>
      <c r="K173" s="500">
        <f t="shared" si="37"/>
        <v>0</v>
      </c>
      <c r="L173" s="500">
        <f t="shared" si="37"/>
        <v>0</v>
      </c>
      <c r="M173" s="500">
        <f t="shared" si="37"/>
        <v>0</v>
      </c>
      <c r="N173" s="500">
        <f t="shared" si="37"/>
        <v>0</v>
      </c>
      <c r="O173" s="500">
        <f t="shared" si="37"/>
        <v>0</v>
      </c>
      <c r="P173" s="500">
        <f t="shared" si="37"/>
        <v>0</v>
      </c>
      <c r="Q173" s="500">
        <f t="shared" si="37"/>
        <v>0</v>
      </c>
      <c r="R173" s="500">
        <f t="shared" si="37"/>
        <v>0</v>
      </c>
      <c r="S173" s="500">
        <f t="shared" si="37"/>
        <v>0</v>
      </c>
    </row>
    <row r="174" spans="1:19" ht="14.25">
      <c r="A174" s="501"/>
      <c r="B174" s="501"/>
      <c r="C174" s="501">
        <v>3020</v>
      </c>
      <c r="D174" s="516" t="s">
        <v>384</v>
      </c>
      <c r="E174" s="491">
        <v>10334</v>
      </c>
      <c r="F174" s="515">
        <v>14110</v>
      </c>
      <c r="G174" s="515">
        <f aca="true" t="shared" si="38" ref="G174:G182">F174</f>
        <v>14110</v>
      </c>
      <c r="H174" s="490">
        <v>0</v>
      </c>
      <c r="I174" s="490">
        <f aca="true" t="shared" si="39" ref="I174:I182">G174-H174</f>
        <v>14110</v>
      </c>
      <c r="J174" s="538"/>
      <c r="K174" s="538"/>
      <c r="L174" s="538"/>
      <c r="M174" s="538"/>
      <c r="N174" s="538"/>
      <c r="O174" s="538"/>
      <c r="P174" s="538"/>
      <c r="Q174" s="538"/>
      <c r="R174" s="538"/>
      <c r="S174" s="538"/>
    </row>
    <row r="175" spans="1:19" ht="14.25">
      <c r="A175" s="501"/>
      <c r="B175" s="501"/>
      <c r="C175" s="501">
        <v>4010</v>
      </c>
      <c r="D175" s="516" t="s">
        <v>370</v>
      </c>
      <c r="E175" s="491">
        <v>84307</v>
      </c>
      <c r="F175" s="515">
        <v>101897</v>
      </c>
      <c r="G175" s="515">
        <f t="shared" si="38"/>
        <v>101897</v>
      </c>
      <c r="H175" s="490">
        <f>G175</f>
        <v>101897</v>
      </c>
      <c r="I175" s="490">
        <f t="shared" si="39"/>
        <v>0</v>
      </c>
      <c r="J175" s="538"/>
      <c r="K175" s="538"/>
      <c r="L175" s="538"/>
      <c r="M175" s="538"/>
      <c r="N175" s="538"/>
      <c r="O175" s="538"/>
      <c r="P175" s="538"/>
      <c r="Q175" s="538"/>
      <c r="R175" s="538"/>
      <c r="S175" s="538"/>
    </row>
    <row r="176" spans="1:19" ht="14.25">
      <c r="A176" s="501"/>
      <c r="B176" s="501"/>
      <c r="C176" s="501">
        <v>4040</v>
      </c>
      <c r="D176" s="516" t="s">
        <v>372</v>
      </c>
      <c r="E176" s="491">
        <v>5347</v>
      </c>
      <c r="F176" s="515">
        <v>7166</v>
      </c>
      <c r="G176" s="515">
        <f t="shared" si="38"/>
        <v>7166</v>
      </c>
      <c r="H176" s="490">
        <f>G176</f>
        <v>7166</v>
      </c>
      <c r="I176" s="490">
        <f t="shared" si="39"/>
        <v>0</v>
      </c>
      <c r="J176" s="538"/>
      <c r="K176" s="538"/>
      <c r="L176" s="538"/>
      <c r="M176" s="538"/>
      <c r="N176" s="538"/>
      <c r="O176" s="538"/>
      <c r="P176" s="538"/>
      <c r="Q176" s="538"/>
      <c r="R176" s="538"/>
      <c r="S176" s="538"/>
    </row>
    <row r="177" spans="1:19" ht="14.25">
      <c r="A177" s="501"/>
      <c r="B177" s="501"/>
      <c r="C177" s="501">
        <v>4110</v>
      </c>
      <c r="D177" s="516" t="s">
        <v>470</v>
      </c>
      <c r="E177" s="491">
        <v>14953</v>
      </c>
      <c r="F177" s="515">
        <v>19302</v>
      </c>
      <c r="G177" s="515">
        <f t="shared" si="38"/>
        <v>19302</v>
      </c>
      <c r="H177" s="490">
        <f>G177</f>
        <v>19302</v>
      </c>
      <c r="I177" s="490">
        <f t="shared" si="39"/>
        <v>0</v>
      </c>
      <c r="J177" s="538"/>
      <c r="K177" s="538"/>
      <c r="L177" s="538"/>
      <c r="M177" s="538"/>
      <c r="N177" s="538"/>
      <c r="O177" s="538"/>
      <c r="P177" s="538"/>
      <c r="Q177" s="538"/>
      <c r="R177" s="538"/>
      <c r="S177" s="538"/>
    </row>
    <row r="178" spans="1:19" ht="14.25">
      <c r="A178" s="501"/>
      <c r="B178" s="501"/>
      <c r="C178" s="501">
        <v>4120</v>
      </c>
      <c r="D178" s="516" t="s">
        <v>799</v>
      </c>
      <c r="E178" s="491">
        <v>2422</v>
      </c>
      <c r="F178" s="515">
        <v>3132</v>
      </c>
      <c r="G178" s="515">
        <f t="shared" si="38"/>
        <v>3132</v>
      </c>
      <c r="H178" s="490">
        <f>G178</f>
        <v>3132</v>
      </c>
      <c r="I178" s="490">
        <f t="shared" si="39"/>
        <v>0</v>
      </c>
      <c r="J178" s="538"/>
      <c r="K178" s="538"/>
      <c r="L178" s="538"/>
      <c r="M178" s="538"/>
      <c r="N178" s="538"/>
      <c r="O178" s="538"/>
      <c r="P178" s="538"/>
      <c r="Q178" s="538"/>
      <c r="R178" s="538"/>
      <c r="S178" s="538"/>
    </row>
    <row r="179" spans="1:19" ht="28.5">
      <c r="A179" s="501"/>
      <c r="B179" s="501"/>
      <c r="C179" s="501">
        <v>4240</v>
      </c>
      <c r="D179" s="496" t="s">
        <v>473</v>
      </c>
      <c r="E179" s="491">
        <v>600</v>
      </c>
      <c r="F179" s="515">
        <v>600</v>
      </c>
      <c r="G179" s="515">
        <f t="shared" si="38"/>
        <v>600</v>
      </c>
      <c r="H179" s="490">
        <v>0</v>
      </c>
      <c r="I179" s="490">
        <f t="shared" si="39"/>
        <v>600</v>
      </c>
      <c r="J179" s="538"/>
      <c r="K179" s="538"/>
      <c r="L179" s="538"/>
      <c r="M179" s="538"/>
      <c r="N179" s="538"/>
      <c r="O179" s="538"/>
      <c r="P179" s="538"/>
      <c r="Q179" s="538"/>
      <c r="R179" s="538"/>
      <c r="S179" s="538"/>
    </row>
    <row r="180" spans="1:19" ht="14.25">
      <c r="A180" s="501"/>
      <c r="B180" s="501"/>
      <c r="C180" s="501">
        <v>4260</v>
      </c>
      <c r="D180" s="486" t="s">
        <v>388</v>
      </c>
      <c r="E180" s="491">
        <v>0</v>
      </c>
      <c r="F180" s="515">
        <v>3200</v>
      </c>
      <c r="G180" s="515">
        <f t="shared" si="38"/>
        <v>3200</v>
      </c>
      <c r="H180" s="490">
        <v>0</v>
      </c>
      <c r="I180" s="490">
        <f t="shared" si="39"/>
        <v>3200</v>
      </c>
      <c r="J180" s="538"/>
      <c r="K180" s="538"/>
      <c r="L180" s="538"/>
      <c r="M180" s="538"/>
      <c r="N180" s="538"/>
      <c r="O180" s="538"/>
      <c r="P180" s="538"/>
      <c r="Q180" s="538"/>
      <c r="R180" s="538"/>
      <c r="S180" s="538"/>
    </row>
    <row r="181" spans="1:19" ht="14.25">
      <c r="A181" s="501"/>
      <c r="B181" s="501"/>
      <c r="C181" s="501">
        <v>4300</v>
      </c>
      <c r="D181" s="486" t="s">
        <v>330</v>
      </c>
      <c r="E181" s="491">
        <v>0</v>
      </c>
      <c r="F181" s="515">
        <v>4000</v>
      </c>
      <c r="G181" s="515">
        <f t="shared" si="38"/>
        <v>4000</v>
      </c>
      <c r="H181" s="490">
        <v>0</v>
      </c>
      <c r="I181" s="490">
        <f t="shared" si="39"/>
        <v>4000</v>
      </c>
      <c r="J181" s="538"/>
      <c r="K181" s="538"/>
      <c r="L181" s="538"/>
      <c r="M181" s="538"/>
      <c r="N181" s="538"/>
      <c r="O181" s="538"/>
      <c r="P181" s="538"/>
      <c r="Q181" s="538"/>
      <c r="R181" s="538"/>
      <c r="S181" s="538"/>
    </row>
    <row r="182" spans="1:19" ht="28.5">
      <c r="A182" s="501"/>
      <c r="B182" s="501"/>
      <c r="C182" s="501">
        <v>4440</v>
      </c>
      <c r="D182" s="496" t="s">
        <v>801</v>
      </c>
      <c r="E182" s="491">
        <v>4791</v>
      </c>
      <c r="F182" s="515">
        <v>7187</v>
      </c>
      <c r="G182" s="515">
        <f t="shared" si="38"/>
        <v>7187</v>
      </c>
      <c r="H182" s="490">
        <v>0</v>
      </c>
      <c r="I182" s="490">
        <f t="shared" si="39"/>
        <v>7187</v>
      </c>
      <c r="J182" s="538"/>
      <c r="K182" s="538"/>
      <c r="L182" s="538"/>
      <c r="M182" s="538"/>
      <c r="N182" s="538"/>
      <c r="O182" s="538"/>
      <c r="P182" s="538"/>
      <c r="Q182" s="538"/>
      <c r="R182" s="538"/>
      <c r="S182" s="538"/>
    </row>
    <row r="183" spans="1:19" ht="15">
      <c r="A183" s="497">
        <v>801</v>
      </c>
      <c r="B183" s="497">
        <v>80110</v>
      </c>
      <c r="C183" s="498"/>
      <c r="D183" s="499" t="s">
        <v>806</v>
      </c>
      <c r="E183" s="500">
        <f aca="true" t="shared" si="40" ref="E183:S183">SUM(E184:E193)</f>
        <v>1099935</v>
      </c>
      <c r="F183" s="500">
        <f t="shared" si="40"/>
        <v>1117872</v>
      </c>
      <c r="G183" s="500">
        <f t="shared" si="40"/>
        <v>1117872</v>
      </c>
      <c r="H183" s="500">
        <f t="shared" si="40"/>
        <v>979323</v>
      </c>
      <c r="I183" s="500">
        <f t="shared" si="40"/>
        <v>138549</v>
      </c>
      <c r="J183" s="500">
        <f t="shared" si="40"/>
        <v>0</v>
      </c>
      <c r="K183" s="500">
        <f t="shared" si="40"/>
        <v>0</v>
      </c>
      <c r="L183" s="500">
        <f t="shared" si="40"/>
        <v>0</v>
      </c>
      <c r="M183" s="500">
        <f t="shared" si="40"/>
        <v>0</v>
      </c>
      <c r="N183" s="500">
        <f t="shared" si="40"/>
        <v>0</v>
      </c>
      <c r="O183" s="500">
        <f t="shared" si="40"/>
        <v>0</v>
      </c>
      <c r="P183" s="500">
        <f t="shared" si="40"/>
        <v>0</v>
      </c>
      <c r="Q183" s="500">
        <f t="shared" si="40"/>
        <v>0</v>
      </c>
      <c r="R183" s="500">
        <f t="shared" si="40"/>
        <v>0</v>
      </c>
      <c r="S183" s="500">
        <f t="shared" si="40"/>
        <v>0</v>
      </c>
    </row>
    <row r="184" spans="1:19" ht="14.25">
      <c r="A184" s="501"/>
      <c r="B184" s="501"/>
      <c r="C184" s="501">
        <v>3020</v>
      </c>
      <c r="D184" s="516" t="s">
        <v>384</v>
      </c>
      <c r="E184" s="488">
        <v>80081</v>
      </c>
      <c r="F184" s="514">
        <v>86944</v>
      </c>
      <c r="G184" s="515">
        <f aca="true" t="shared" si="41" ref="G184:G189">F184</f>
        <v>86944</v>
      </c>
      <c r="H184" s="490">
        <v>0</v>
      </c>
      <c r="I184" s="490">
        <f aca="true" t="shared" si="42" ref="I184:I189">G184-H184</f>
        <v>86944</v>
      </c>
      <c r="J184" s="538"/>
      <c r="K184" s="538"/>
      <c r="L184" s="538"/>
      <c r="M184" s="538"/>
      <c r="N184" s="538"/>
      <c r="O184" s="538"/>
      <c r="P184" s="538"/>
      <c r="Q184" s="538"/>
      <c r="R184" s="538"/>
      <c r="S184" s="538"/>
    </row>
    <row r="185" spans="1:19" ht="14.25">
      <c r="A185" s="501"/>
      <c r="B185" s="501"/>
      <c r="C185" s="501">
        <v>4010</v>
      </c>
      <c r="D185" s="516" t="s">
        <v>370</v>
      </c>
      <c r="E185" s="488">
        <v>741419</v>
      </c>
      <c r="F185" s="514">
        <v>757469</v>
      </c>
      <c r="G185" s="515">
        <f t="shared" si="41"/>
        <v>757469</v>
      </c>
      <c r="H185" s="490">
        <f>G185</f>
        <v>757469</v>
      </c>
      <c r="I185" s="490">
        <f t="shared" si="42"/>
        <v>0</v>
      </c>
      <c r="J185" s="538"/>
      <c r="K185" s="538"/>
      <c r="L185" s="538"/>
      <c r="M185" s="538"/>
      <c r="N185" s="538"/>
      <c r="O185" s="538"/>
      <c r="P185" s="538"/>
      <c r="Q185" s="538"/>
      <c r="R185" s="538"/>
      <c r="S185" s="538"/>
    </row>
    <row r="186" spans="1:19" ht="14.25">
      <c r="A186" s="501"/>
      <c r="B186" s="501"/>
      <c r="C186" s="501">
        <v>4040</v>
      </c>
      <c r="D186" s="516" t="s">
        <v>372</v>
      </c>
      <c r="E186" s="488">
        <v>64871</v>
      </c>
      <c r="F186" s="514">
        <v>63021</v>
      </c>
      <c r="G186" s="515">
        <f t="shared" si="41"/>
        <v>63021</v>
      </c>
      <c r="H186" s="490">
        <f>G186</f>
        <v>63021</v>
      </c>
      <c r="I186" s="490">
        <f t="shared" si="42"/>
        <v>0</v>
      </c>
      <c r="J186" s="538"/>
      <c r="K186" s="538"/>
      <c r="L186" s="538"/>
      <c r="M186" s="538"/>
      <c r="N186" s="538"/>
      <c r="O186" s="538"/>
      <c r="P186" s="538"/>
      <c r="Q186" s="538"/>
      <c r="R186" s="538"/>
      <c r="S186" s="538"/>
    </row>
    <row r="187" spans="1:19" ht="14.25">
      <c r="A187" s="501"/>
      <c r="B187" s="501"/>
      <c r="C187" s="501">
        <v>4110</v>
      </c>
      <c r="D187" s="516" t="s">
        <v>470</v>
      </c>
      <c r="E187" s="488">
        <v>130447</v>
      </c>
      <c r="F187" s="514">
        <v>136660</v>
      </c>
      <c r="G187" s="515">
        <f t="shared" si="41"/>
        <v>136660</v>
      </c>
      <c r="H187" s="490">
        <f>G187</f>
        <v>136660</v>
      </c>
      <c r="I187" s="490">
        <f t="shared" si="42"/>
        <v>0</v>
      </c>
      <c r="J187" s="538"/>
      <c r="K187" s="538"/>
      <c r="L187" s="538"/>
      <c r="M187" s="538"/>
      <c r="N187" s="538"/>
      <c r="O187" s="538"/>
      <c r="P187" s="538"/>
      <c r="Q187" s="538"/>
      <c r="R187" s="538"/>
      <c r="S187" s="538"/>
    </row>
    <row r="188" spans="1:19" ht="14.25">
      <c r="A188" s="501"/>
      <c r="B188" s="501"/>
      <c r="C188" s="501">
        <v>4120</v>
      </c>
      <c r="D188" s="516" t="s">
        <v>799</v>
      </c>
      <c r="E188" s="488">
        <v>22146</v>
      </c>
      <c r="F188" s="514">
        <v>22173</v>
      </c>
      <c r="G188" s="515">
        <f t="shared" si="41"/>
        <v>22173</v>
      </c>
      <c r="H188" s="490">
        <f>G188</f>
        <v>22173</v>
      </c>
      <c r="I188" s="490">
        <f t="shared" si="42"/>
        <v>0</v>
      </c>
      <c r="J188" s="538"/>
      <c r="K188" s="538"/>
      <c r="L188" s="538"/>
      <c r="M188" s="538"/>
      <c r="N188" s="538"/>
      <c r="O188" s="538"/>
      <c r="P188" s="538"/>
      <c r="Q188" s="538"/>
      <c r="R188" s="538"/>
      <c r="S188" s="538"/>
    </row>
    <row r="189" spans="1:19" ht="14.25">
      <c r="A189" s="501"/>
      <c r="B189" s="501"/>
      <c r="C189" s="501">
        <v>4210</v>
      </c>
      <c r="D189" s="516" t="s">
        <v>328</v>
      </c>
      <c r="E189" s="488">
        <v>1200</v>
      </c>
      <c r="F189" s="514">
        <v>1500</v>
      </c>
      <c r="G189" s="515">
        <f t="shared" si="41"/>
        <v>1500</v>
      </c>
      <c r="H189" s="490">
        <v>0</v>
      </c>
      <c r="I189" s="490">
        <f t="shared" si="42"/>
        <v>1500</v>
      </c>
      <c r="J189" s="538"/>
      <c r="K189" s="538"/>
      <c r="L189" s="538"/>
      <c r="M189" s="538"/>
      <c r="N189" s="538"/>
      <c r="O189" s="538"/>
      <c r="P189" s="538"/>
      <c r="Q189" s="538"/>
      <c r="R189" s="538"/>
      <c r="S189" s="538"/>
    </row>
    <row r="190" spans="1:19" ht="28.5">
      <c r="A190" s="501"/>
      <c r="B190" s="501"/>
      <c r="C190" s="501">
        <v>4240</v>
      </c>
      <c r="D190" s="496" t="s">
        <v>473</v>
      </c>
      <c r="E190" s="488">
        <v>12356</v>
      </c>
      <c r="F190" s="514">
        <v>1000</v>
      </c>
      <c r="G190" s="514">
        <v>1000</v>
      </c>
      <c r="H190" s="514">
        <v>0</v>
      </c>
      <c r="I190" s="514">
        <v>1000</v>
      </c>
      <c r="J190" s="538"/>
      <c r="K190" s="538"/>
      <c r="L190" s="538"/>
      <c r="M190" s="538"/>
      <c r="N190" s="538"/>
      <c r="O190" s="538"/>
      <c r="P190" s="538"/>
      <c r="Q190" s="538"/>
      <c r="R190" s="538"/>
      <c r="S190" s="538"/>
    </row>
    <row r="191" spans="1:19" ht="14.25">
      <c r="A191" s="501"/>
      <c r="B191" s="501"/>
      <c r="C191" s="501">
        <v>4410</v>
      </c>
      <c r="D191" s="516" t="s">
        <v>380</v>
      </c>
      <c r="E191" s="488">
        <v>500</v>
      </c>
      <c r="F191" s="514">
        <v>500</v>
      </c>
      <c r="G191" s="515">
        <f>F191</f>
        <v>500</v>
      </c>
      <c r="H191" s="490">
        <v>0</v>
      </c>
      <c r="I191" s="490">
        <f>G191-H191</f>
        <v>500</v>
      </c>
      <c r="J191" s="538"/>
      <c r="K191" s="538"/>
      <c r="L191" s="538"/>
      <c r="M191" s="538"/>
      <c r="N191" s="538"/>
      <c r="O191" s="538"/>
      <c r="P191" s="538"/>
      <c r="Q191" s="538"/>
      <c r="R191" s="538"/>
      <c r="S191" s="538"/>
    </row>
    <row r="192" spans="1:19" ht="28.5">
      <c r="A192" s="501"/>
      <c r="B192" s="501"/>
      <c r="C192" s="501">
        <v>4440</v>
      </c>
      <c r="D192" s="496" t="s">
        <v>801</v>
      </c>
      <c r="E192" s="488">
        <v>46715</v>
      </c>
      <c r="F192" s="514">
        <v>48105</v>
      </c>
      <c r="G192" s="514">
        <v>48105</v>
      </c>
      <c r="H192" s="514">
        <v>0</v>
      </c>
      <c r="I192" s="514">
        <v>48105</v>
      </c>
      <c r="J192" s="538"/>
      <c r="K192" s="538"/>
      <c r="L192" s="538"/>
      <c r="M192" s="538"/>
      <c r="N192" s="538"/>
      <c r="O192" s="538"/>
      <c r="P192" s="538"/>
      <c r="Q192" s="538"/>
      <c r="R192" s="538"/>
      <c r="S192" s="538"/>
    </row>
    <row r="193" spans="1:19" ht="42.75">
      <c r="A193" s="501"/>
      <c r="B193" s="501"/>
      <c r="C193" s="518">
        <v>4740</v>
      </c>
      <c r="D193" s="496" t="s">
        <v>802</v>
      </c>
      <c r="E193" s="488">
        <v>200</v>
      </c>
      <c r="F193" s="514">
        <v>500</v>
      </c>
      <c r="G193" s="514">
        <f>F193</f>
        <v>500</v>
      </c>
      <c r="H193" s="514">
        <v>0</v>
      </c>
      <c r="I193" s="514">
        <f>G193-H193</f>
        <v>500</v>
      </c>
      <c r="J193" s="538"/>
      <c r="K193" s="538"/>
      <c r="L193" s="538"/>
      <c r="M193" s="538"/>
      <c r="N193" s="538"/>
      <c r="O193" s="538"/>
      <c r="P193" s="538"/>
      <c r="Q193" s="538"/>
      <c r="R193" s="538"/>
      <c r="S193" s="538"/>
    </row>
    <row r="194" spans="1:19" ht="15">
      <c r="A194" s="497">
        <v>801</v>
      </c>
      <c r="B194" s="497">
        <v>80120</v>
      </c>
      <c r="C194" s="498"/>
      <c r="D194" s="499" t="s">
        <v>810</v>
      </c>
      <c r="E194" s="500">
        <f aca="true" t="shared" si="43" ref="E194:S194">SUM(E195:E205)</f>
        <v>381246</v>
      </c>
      <c r="F194" s="500">
        <f t="shared" si="43"/>
        <v>369860</v>
      </c>
      <c r="G194" s="500">
        <f t="shared" si="43"/>
        <v>369860</v>
      </c>
      <c r="H194" s="500">
        <f t="shared" si="43"/>
        <v>326093</v>
      </c>
      <c r="I194" s="500">
        <f t="shared" si="43"/>
        <v>43767</v>
      </c>
      <c r="J194" s="500">
        <f t="shared" si="43"/>
        <v>0</v>
      </c>
      <c r="K194" s="500">
        <f t="shared" si="43"/>
        <v>0</v>
      </c>
      <c r="L194" s="500">
        <f t="shared" si="43"/>
        <v>0</v>
      </c>
      <c r="M194" s="500">
        <f t="shared" si="43"/>
        <v>0</v>
      </c>
      <c r="N194" s="500">
        <f t="shared" si="43"/>
        <v>0</v>
      </c>
      <c r="O194" s="500">
        <f t="shared" si="43"/>
        <v>0</v>
      </c>
      <c r="P194" s="500">
        <f t="shared" si="43"/>
        <v>0</v>
      </c>
      <c r="Q194" s="500">
        <f t="shared" si="43"/>
        <v>0</v>
      </c>
      <c r="R194" s="500">
        <f t="shared" si="43"/>
        <v>0</v>
      </c>
      <c r="S194" s="500">
        <f t="shared" si="43"/>
        <v>0</v>
      </c>
    </row>
    <row r="195" spans="1:19" ht="14.25">
      <c r="A195" s="512"/>
      <c r="B195" s="512"/>
      <c r="C195" s="512">
        <v>3020</v>
      </c>
      <c r="D195" s="513" t="s">
        <v>384</v>
      </c>
      <c r="E195" s="488">
        <v>22088</v>
      </c>
      <c r="F195" s="514">
        <v>24199</v>
      </c>
      <c r="G195" s="515">
        <f aca="true" t="shared" si="44" ref="G195:G205">F195</f>
        <v>24199</v>
      </c>
      <c r="H195" s="490">
        <v>0</v>
      </c>
      <c r="I195" s="490">
        <f aca="true" t="shared" si="45" ref="I195:I205">G195-H195</f>
        <v>24199</v>
      </c>
      <c r="J195" s="538"/>
      <c r="K195" s="538"/>
      <c r="L195" s="538"/>
      <c r="M195" s="538"/>
      <c r="N195" s="538"/>
      <c r="O195" s="538"/>
      <c r="P195" s="538"/>
      <c r="Q195" s="538"/>
      <c r="R195" s="538"/>
      <c r="S195" s="538"/>
    </row>
    <row r="196" spans="1:19" ht="14.25">
      <c r="A196" s="512"/>
      <c r="B196" s="512"/>
      <c r="C196" s="512">
        <v>3240</v>
      </c>
      <c r="D196" s="513" t="s">
        <v>811</v>
      </c>
      <c r="E196" s="491">
        <v>2100</v>
      </c>
      <c r="F196" s="515">
        <v>3600</v>
      </c>
      <c r="G196" s="515">
        <f t="shared" si="44"/>
        <v>3600</v>
      </c>
      <c r="H196" s="490">
        <v>0</v>
      </c>
      <c r="I196" s="490">
        <f t="shared" si="45"/>
        <v>3600</v>
      </c>
      <c r="J196" s="538"/>
      <c r="K196" s="538"/>
      <c r="L196" s="538"/>
      <c r="M196" s="538"/>
      <c r="N196" s="538"/>
      <c r="O196" s="538"/>
      <c r="P196" s="538"/>
      <c r="Q196" s="538"/>
      <c r="R196" s="538"/>
      <c r="S196" s="538"/>
    </row>
    <row r="197" spans="1:19" ht="14.25">
      <c r="A197" s="501"/>
      <c r="B197" s="501"/>
      <c r="C197" s="501">
        <v>4010</v>
      </c>
      <c r="D197" s="516" t="s">
        <v>370</v>
      </c>
      <c r="E197" s="491">
        <v>253350</v>
      </c>
      <c r="F197" s="515">
        <v>252527</v>
      </c>
      <c r="G197" s="515">
        <f t="shared" si="44"/>
        <v>252527</v>
      </c>
      <c r="H197" s="490">
        <f>G197</f>
        <v>252527</v>
      </c>
      <c r="I197" s="490">
        <f t="shared" si="45"/>
        <v>0</v>
      </c>
      <c r="J197" s="538"/>
      <c r="K197" s="538"/>
      <c r="L197" s="538"/>
      <c r="M197" s="538"/>
      <c r="N197" s="538"/>
      <c r="O197" s="538"/>
      <c r="P197" s="538"/>
      <c r="Q197" s="538"/>
      <c r="R197" s="538"/>
      <c r="S197" s="538"/>
    </row>
    <row r="198" spans="1:19" ht="14.25">
      <c r="A198" s="501"/>
      <c r="B198" s="501"/>
      <c r="C198" s="501">
        <v>4040</v>
      </c>
      <c r="D198" s="516" t="s">
        <v>372</v>
      </c>
      <c r="E198" s="491">
        <v>20854</v>
      </c>
      <c r="F198" s="515">
        <v>21705</v>
      </c>
      <c r="G198" s="515">
        <f t="shared" si="44"/>
        <v>21705</v>
      </c>
      <c r="H198" s="490">
        <f>G198</f>
        <v>21705</v>
      </c>
      <c r="I198" s="490">
        <f t="shared" si="45"/>
        <v>0</v>
      </c>
      <c r="J198" s="538"/>
      <c r="K198" s="538"/>
      <c r="L198" s="538"/>
      <c r="M198" s="538"/>
      <c r="N198" s="538"/>
      <c r="O198" s="538"/>
      <c r="P198" s="538"/>
      <c r="Q198" s="538"/>
      <c r="R198" s="538"/>
      <c r="S198" s="538"/>
    </row>
    <row r="199" spans="1:19" ht="14.25">
      <c r="A199" s="501"/>
      <c r="B199" s="501"/>
      <c r="C199" s="501">
        <v>4110</v>
      </c>
      <c r="D199" s="516" t="s">
        <v>470</v>
      </c>
      <c r="E199" s="491">
        <v>44258</v>
      </c>
      <c r="F199" s="515">
        <v>44621</v>
      </c>
      <c r="G199" s="515">
        <f t="shared" si="44"/>
        <v>44621</v>
      </c>
      <c r="H199" s="490">
        <f>G199</f>
        <v>44621</v>
      </c>
      <c r="I199" s="490">
        <f t="shared" si="45"/>
        <v>0</v>
      </c>
      <c r="J199" s="538"/>
      <c r="K199" s="538"/>
      <c r="L199" s="538"/>
      <c r="M199" s="538"/>
      <c r="N199" s="538"/>
      <c r="O199" s="538"/>
      <c r="P199" s="538"/>
      <c r="Q199" s="538"/>
      <c r="R199" s="538"/>
      <c r="S199" s="538"/>
    </row>
    <row r="200" spans="1:19" ht="14.25">
      <c r="A200" s="501"/>
      <c r="B200" s="501"/>
      <c r="C200" s="501">
        <v>4120</v>
      </c>
      <c r="D200" s="516" t="s">
        <v>799</v>
      </c>
      <c r="E200" s="491">
        <v>6281</v>
      </c>
      <c r="F200" s="515">
        <v>7240</v>
      </c>
      <c r="G200" s="515">
        <f t="shared" si="44"/>
        <v>7240</v>
      </c>
      <c r="H200" s="490">
        <f>G200</f>
        <v>7240</v>
      </c>
      <c r="I200" s="490">
        <f t="shared" si="45"/>
        <v>0</v>
      </c>
      <c r="J200" s="538"/>
      <c r="K200" s="538"/>
      <c r="L200" s="538"/>
      <c r="M200" s="538"/>
      <c r="N200" s="538"/>
      <c r="O200" s="538"/>
      <c r="P200" s="538"/>
      <c r="Q200" s="538"/>
      <c r="R200" s="538"/>
      <c r="S200" s="538"/>
    </row>
    <row r="201" spans="1:19" ht="14.25">
      <c r="A201" s="501"/>
      <c r="B201" s="501"/>
      <c r="C201" s="501">
        <v>4210</v>
      </c>
      <c r="D201" s="516" t="s">
        <v>328</v>
      </c>
      <c r="E201" s="491">
        <v>8735</v>
      </c>
      <c r="F201" s="515">
        <v>1000</v>
      </c>
      <c r="G201" s="515">
        <f t="shared" si="44"/>
        <v>1000</v>
      </c>
      <c r="H201" s="490">
        <v>0</v>
      </c>
      <c r="I201" s="490">
        <f t="shared" si="45"/>
        <v>1000</v>
      </c>
      <c r="J201" s="538"/>
      <c r="K201" s="538"/>
      <c r="L201" s="538"/>
      <c r="M201" s="538"/>
      <c r="N201" s="538"/>
      <c r="O201" s="538"/>
      <c r="P201" s="538"/>
      <c r="Q201" s="538"/>
      <c r="R201" s="538"/>
      <c r="S201" s="538"/>
    </row>
    <row r="202" spans="1:19" ht="28.5">
      <c r="A202" s="501"/>
      <c r="B202" s="501"/>
      <c r="C202" s="501">
        <v>4240</v>
      </c>
      <c r="D202" s="496" t="s">
        <v>473</v>
      </c>
      <c r="E202" s="491">
        <v>12000</v>
      </c>
      <c r="F202" s="515">
        <v>1000</v>
      </c>
      <c r="G202" s="515">
        <f t="shared" si="44"/>
        <v>1000</v>
      </c>
      <c r="H202" s="490">
        <v>0</v>
      </c>
      <c r="I202" s="490">
        <f t="shared" si="45"/>
        <v>1000</v>
      </c>
      <c r="J202" s="538"/>
      <c r="K202" s="538"/>
      <c r="L202" s="538"/>
      <c r="M202" s="538"/>
      <c r="N202" s="538"/>
      <c r="O202" s="538"/>
      <c r="P202" s="538"/>
      <c r="Q202" s="538"/>
      <c r="R202" s="538"/>
      <c r="S202" s="538"/>
    </row>
    <row r="203" spans="1:19" ht="14.25">
      <c r="A203" s="501"/>
      <c r="B203" s="501"/>
      <c r="C203" s="501">
        <v>4410</v>
      </c>
      <c r="D203" s="516" t="s">
        <v>380</v>
      </c>
      <c r="E203" s="491">
        <v>700</v>
      </c>
      <c r="F203" s="515">
        <v>500</v>
      </c>
      <c r="G203" s="515">
        <f t="shared" si="44"/>
        <v>500</v>
      </c>
      <c r="H203" s="490">
        <v>0</v>
      </c>
      <c r="I203" s="490">
        <f t="shared" si="45"/>
        <v>500</v>
      </c>
      <c r="J203" s="538"/>
      <c r="K203" s="538"/>
      <c r="L203" s="538"/>
      <c r="M203" s="538"/>
      <c r="N203" s="538"/>
      <c r="O203" s="538"/>
      <c r="P203" s="538"/>
      <c r="Q203" s="538"/>
      <c r="R203" s="538"/>
      <c r="S203" s="538"/>
    </row>
    <row r="204" spans="1:19" ht="29.25">
      <c r="A204" s="517"/>
      <c r="B204" s="517"/>
      <c r="C204" s="501">
        <v>4440</v>
      </c>
      <c r="D204" s="496" t="s">
        <v>801</v>
      </c>
      <c r="E204" s="491">
        <v>10780</v>
      </c>
      <c r="F204" s="515">
        <v>13368</v>
      </c>
      <c r="G204" s="515">
        <f t="shared" si="44"/>
        <v>13368</v>
      </c>
      <c r="H204" s="490">
        <v>0</v>
      </c>
      <c r="I204" s="490">
        <f t="shared" si="45"/>
        <v>13368</v>
      </c>
      <c r="J204" s="538"/>
      <c r="K204" s="538"/>
      <c r="L204" s="538"/>
      <c r="M204" s="538"/>
      <c r="N204" s="538"/>
      <c r="O204" s="538"/>
      <c r="P204" s="538"/>
      <c r="Q204" s="538"/>
      <c r="R204" s="538"/>
      <c r="S204" s="538"/>
    </row>
    <row r="205" spans="1:19" ht="43.5">
      <c r="A205" s="517"/>
      <c r="B205" s="517"/>
      <c r="C205" s="518">
        <v>4740</v>
      </c>
      <c r="D205" s="496" t="s">
        <v>802</v>
      </c>
      <c r="E205" s="491">
        <v>100</v>
      </c>
      <c r="F205" s="515">
        <v>100</v>
      </c>
      <c r="G205" s="515">
        <f t="shared" si="44"/>
        <v>100</v>
      </c>
      <c r="H205" s="490">
        <v>0</v>
      </c>
      <c r="I205" s="490">
        <f t="shared" si="45"/>
        <v>100</v>
      </c>
      <c r="J205" s="538"/>
      <c r="K205" s="538"/>
      <c r="L205" s="538"/>
      <c r="M205" s="538"/>
      <c r="N205" s="538"/>
      <c r="O205" s="538"/>
      <c r="P205" s="538"/>
      <c r="Q205" s="538"/>
      <c r="R205" s="538"/>
      <c r="S205" s="538"/>
    </row>
    <row r="206" spans="1:19" ht="15">
      <c r="A206" s="497">
        <v>801</v>
      </c>
      <c r="B206" s="497">
        <v>80146</v>
      </c>
      <c r="C206" s="498"/>
      <c r="D206" s="499" t="s">
        <v>812</v>
      </c>
      <c r="E206" s="500">
        <f aca="true" t="shared" si="46" ref="E206:S206">SUM(E207:E209)</f>
        <v>17444</v>
      </c>
      <c r="F206" s="500">
        <f t="shared" si="46"/>
        <v>17900</v>
      </c>
      <c r="G206" s="500">
        <f t="shared" si="46"/>
        <v>17900</v>
      </c>
      <c r="H206" s="500">
        <f t="shared" si="46"/>
        <v>0</v>
      </c>
      <c r="I206" s="500">
        <f t="shared" si="46"/>
        <v>17900</v>
      </c>
      <c r="J206" s="500">
        <f t="shared" si="46"/>
        <v>0</v>
      </c>
      <c r="K206" s="500">
        <f t="shared" si="46"/>
        <v>0</v>
      </c>
      <c r="L206" s="500">
        <f t="shared" si="46"/>
        <v>0</v>
      </c>
      <c r="M206" s="500">
        <f t="shared" si="46"/>
        <v>0</v>
      </c>
      <c r="N206" s="500">
        <f t="shared" si="46"/>
        <v>0</v>
      </c>
      <c r="O206" s="500">
        <f t="shared" si="46"/>
        <v>0</v>
      </c>
      <c r="P206" s="500">
        <f t="shared" si="46"/>
        <v>0</v>
      </c>
      <c r="Q206" s="500">
        <f t="shared" si="46"/>
        <v>0</v>
      </c>
      <c r="R206" s="500">
        <f t="shared" si="46"/>
        <v>0</v>
      </c>
      <c r="S206" s="500">
        <f t="shared" si="46"/>
        <v>0</v>
      </c>
    </row>
    <row r="207" spans="1:19" ht="14.25">
      <c r="A207" s="501"/>
      <c r="B207" s="501"/>
      <c r="C207" s="501">
        <v>4210</v>
      </c>
      <c r="D207" s="516" t="s">
        <v>328</v>
      </c>
      <c r="E207" s="491">
        <v>4700</v>
      </c>
      <c r="F207" s="515">
        <v>5000</v>
      </c>
      <c r="G207" s="515">
        <f>F207</f>
        <v>5000</v>
      </c>
      <c r="H207" s="490">
        <v>0</v>
      </c>
      <c r="I207" s="490">
        <f>G207-H207</f>
        <v>5000</v>
      </c>
      <c r="J207" s="538"/>
      <c r="K207" s="538"/>
      <c r="L207" s="538"/>
      <c r="M207" s="538"/>
      <c r="N207" s="538"/>
      <c r="O207" s="538"/>
      <c r="P207" s="538"/>
      <c r="Q207" s="538"/>
      <c r="R207" s="538"/>
      <c r="S207" s="538"/>
    </row>
    <row r="208" spans="1:19" ht="14.25">
      <c r="A208" s="501"/>
      <c r="B208" s="501"/>
      <c r="C208" s="501">
        <v>4300</v>
      </c>
      <c r="D208" s="516" t="s">
        <v>330</v>
      </c>
      <c r="E208" s="491">
        <v>8000</v>
      </c>
      <c r="F208" s="515">
        <v>11000</v>
      </c>
      <c r="G208" s="515">
        <f>F208</f>
        <v>11000</v>
      </c>
      <c r="H208" s="490">
        <v>0</v>
      </c>
      <c r="I208" s="490">
        <f>G208-H208</f>
        <v>11000</v>
      </c>
      <c r="J208" s="538"/>
      <c r="K208" s="538"/>
      <c r="L208" s="538"/>
      <c r="M208" s="538"/>
      <c r="N208" s="538"/>
      <c r="O208" s="538"/>
      <c r="P208" s="538"/>
      <c r="Q208" s="538"/>
      <c r="R208" s="538"/>
      <c r="S208" s="538"/>
    </row>
    <row r="209" spans="1:19" ht="14.25">
      <c r="A209" s="501"/>
      <c r="B209" s="501"/>
      <c r="C209" s="501">
        <v>4410</v>
      </c>
      <c r="D209" s="516" t="s">
        <v>380</v>
      </c>
      <c r="E209" s="491">
        <v>4744</v>
      </c>
      <c r="F209" s="515">
        <v>1900</v>
      </c>
      <c r="G209" s="515">
        <f>F209</f>
        <v>1900</v>
      </c>
      <c r="H209" s="490">
        <v>0</v>
      </c>
      <c r="I209" s="490">
        <f>G209-H209</f>
        <v>1900</v>
      </c>
      <c r="J209" s="538"/>
      <c r="K209" s="538"/>
      <c r="L209" s="538"/>
      <c r="M209" s="538"/>
      <c r="N209" s="538"/>
      <c r="O209" s="538"/>
      <c r="P209" s="538"/>
      <c r="Q209" s="538"/>
      <c r="R209" s="538"/>
      <c r="S209" s="538"/>
    </row>
    <row r="210" spans="1:19" ht="15">
      <c r="A210" s="497">
        <v>801</v>
      </c>
      <c r="B210" s="497">
        <v>80148</v>
      </c>
      <c r="C210" s="497"/>
      <c r="D210" s="499" t="s">
        <v>813</v>
      </c>
      <c r="E210" s="500">
        <f aca="true" t="shared" si="47" ref="E210:S210">SUM(E211:E219)</f>
        <v>144315</v>
      </c>
      <c r="F210" s="500">
        <f t="shared" si="47"/>
        <v>108415</v>
      </c>
      <c r="G210" s="500">
        <f t="shared" si="47"/>
        <v>108415</v>
      </c>
      <c r="H210" s="500">
        <f t="shared" si="47"/>
        <v>98715</v>
      </c>
      <c r="I210" s="500">
        <f t="shared" si="47"/>
        <v>9700</v>
      </c>
      <c r="J210" s="500">
        <f t="shared" si="47"/>
        <v>0</v>
      </c>
      <c r="K210" s="500">
        <f t="shared" si="47"/>
        <v>0</v>
      </c>
      <c r="L210" s="500">
        <f t="shared" si="47"/>
        <v>0</v>
      </c>
      <c r="M210" s="500">
        <f t="shared" si="47"/>
        <v>0</v>
      </c>
      <c r="N210" s="500">
        <f t="shared" si="47"/>
        <v>0</v>
      </c>
      <c r="O210" s="500">
        <f t="shared" si="47"/>
        <v>0</v>
      </c>
      <c r="P210" s="500">
        <f t="shared" si="47"/>
        <v>0</v>
      </c>
      <c r="Q210" s="500">
        <f t="shared" si="47"/>
        <v>0</v>
      </c>
      <c r="R210" s="500">
        <f t="shared" si="47"/>
        <v>0</v>
      </c>
      <c r="S210" s="500">
        <f t="shared" si="47"/>
        <v>0</v>
      </c>
    </row>
    <row r="211" spans="1:19" ht="28.5">
      <c r="A211" s="501"/>
      <c r="B211" s="501"/>
      <c r="C211" s="519">
        <v>3020</v>
      </c>
      <c r="D211" s="496" t="s">
        <v>814</v>
      </c>
      <c r="E211" s="491">
        <v>2228</v>
      </c>
      <c r="F211" s="515">
        <v>3100</v>
      </c>
      <c r="G211" s="515">
        <f aca="true" t="shared" si="48" ref="G211:G219">F211</f>
        <v>3100</v>
      </c>
      <c r="H211" s="490">
        <v>0</v>
      </c>
      <c r="I211" s="490">
        <f aca="true" t="shared" si="49" ref="I211:I219">G211-H211</f>
        <v>3100</v>
      </c>
      <c r="J211" s="538"/>
      <c r="K211" s="538"/>
      <c r="L211" s="538"/>
      <c r="M211" s="538"/>
      <c r="N211" s="538"/>
      <c r="O211" s="538"/>
      <c r="P211" s="538"/>
      <c r="Q211" s="538"/>
      <c r="R211" s="538"/>
      <c r="S211" s="538"/>
    </row>
    <row r="212" spans="1:19" ht="28.5">
      <c r="A212" s="501"/>
      <c r="B212" s="501"/>
      <c r="C212" s="519">
        <v>4010</v>
      </c>
      <c r="D212" s="496" t="s">
        <v>370</v>
      </c>
      <c r="E212" s="491">
        <v>78597</v>
      </c>
      <c r="F212" s="515">
        <v>75742</v>
      </c>
      <c r="G212" s="515">
        <f t="shared" si="48"/>
        <v>75742</v>
      </c>
      <c r="H212" s="490">
        <f>G212</f>
        <v>75742</v>
      </c>
      <c r="I212" s="490">
        <f t="shared" si="49"/>
        <v>0</v>
      </c>
      <c r="J212" s="538"/>
      <c r="K212" s="538"/>
      <c r="L212" s="538"/>
      <c r="M212" s="538"/>
      <c r="N212" s="538"/>
      <c r="O212" s="538"/>
      <c r="P212" s="538"/>
      <c r="Q212" s="538"/>
      <c r="R212" s="538"/>
      <c r="S212" s="538"/>
    </row>
    <row r="213" spans="1:19" ht="14.25">
      <c r="A213" s="501"/>
      <c r="B213" s="501"/>
      <c r="C213" s="501">
        <v>4040</v>
      </c>
      <c r="D213" s="516" t="s">
        <v>372</v>
      </c>
      <c r="E213" s="491">
        <v>4053</v>
      </c>
      <c r="F213" s="515">
        <v>6681</v>
      </c>
      <c r="G213" s="515">
        <f t="shared" si="48"/>
        <v>6681</v>
      </c>
      <c r="H213" s="490">
        <f>G213</f>
        <v>6681</v>
      </c>
      <c r="I213" s="490">
        <f t="shared" si="49"/>
        <v>0</v>
      </c>
      <c r="J213" s="538"/>
      <c r="K213" s="538"/>
      <c r="L213" s="538"/>
      <c r="M213" s="538"/>
      <c r="N213" s="538"/>
      <c r="O213" s="538"/>
      <c r="P213" s="538"/>
      <c r="Q213" s="538"/>
      <c r="R213" s="538"/>
      <c r="S213" s="538"/>
    </row>
    <row r="214" spans="1:19" ht="28.5">
      <c r="A214" s="501"/>
      <c r="B214" s="501"/>
      <c r="C214" s="519">
        <v>4110</v>
      </c>
      <c r="D214" s="496" t="s">
        <v>470</v>
      </c>
      <c r="E214" s="491">
        <v>11830</v>
      </c>
      <c r="F214" s="515">
        <v>11437</v>
      </c>
      <c r="G214" s="515">
        <f t="shared" si="48"/>
        <v>11437</v>
      </c>
      <c r="H214" s="490">
        <f>G214</f>
        <v>11437</v>
      </c>
      <c r="I214" s="490">
        <f t="shared" si="49"/>
        <v>0</v>
      </c>
      <c r="J214" s="538"/>
      <c r="K214" s="538"/>
      <c r="L214" s="538"/>
      <c r="M214" s="538"/>
      <c r="N214" s="538"/>
      <c r="O214" s="538"/>
      <c r="P214" s="538"/>
      <c r="Q214" s="538"/>
      <c r="R214" s="538"/>
      <c r="S214" s="538"/>
    </row>
    <row r="215" spans="1:19" ht="14.25">
      <c r="A215" s="501"/>
      <c r="B215" s="501"/>
      <c r="C215" s="519">
        <v>4120</v>
      </c>
      <c r="D215" s="496" t="s">
        <v>799</v>
      </c>
      <c r="E215" s="491">
        <v>1957</v>
      </c>
      <c r="F215" s="515">
        <v>1855</v>
      </c>
      <c r="G215" s="515">
        <f t="shared" si="48"/>
        <v>1855</v>
      </c>
      <c r="H215" s="490">
        <f>G215</f>
        <v>1855</v>
      </c>
      <c r="I215" s="490">
        <f t="shared" si="49"/>
        <v>0</v>
      </c>
      <c r="J215" s="538"/>
      <c r="K215" s="538"/>
      <c r="L215" s="538"/>
      <c r="M215" s="538"/>
      <c r="N215" s="538"/>
      <c r="O215" s="538"/>
      <c r="P215" s="538"/>
      <c r="Q215" s="538"/>
      <c r="R215" s="538"/>
      <c r="S215" s="538"/>
    </row>
    <row r="216" spans="1:19" ht="14.25">
      <c r="A216" s="501"/>
      <c r="B216" s="501"/>
      <c r="C216" s="519">
        <v>4170</v>
      </c>
      <c r="D216" s="496" t="s">
        <v>326</v>
      </c>
      <c r="E216" s="491">
        <v>3400</v>
      </c>
      <c r="F216" s="515">
        <v>3000</v>
      </c>
      <c r="G216" s="515">
        <f t="shared" si="48"/>
        <v>3000</v>
      </c>
      <c r="H216" s="490">
        <f>G216</f>
        <v>3000</v>
      </c>
      <c r="I216" s="490">
        <f t="shared" si="49"/>
        <v>0</v>
      </c>
      <c r="J216" s="538"/>
      <c r="K216" s="538"/>
      <c r="L216" s="538"/>
      <c r="M216" s="538"/>
      <c r="N216" s="538"/>
      <c r="O216" s="538"/>
      <c r="P216" s="538"/>
      <c r="Q216" s="538"/>
      <c r="R216" s="538"/>
      <c r="S216" s="538"/>
    </row>
    <row r="217" spans="1:19" ht="14.25">
      <c r="A217" s="501"/>
      <c r="B217" s="501"/>
      <c r="C217" s="519">
        <v>4260</v>
      </c>
      <c r="D217" s="496" t="s">
        <v>388</v>
      </c>
      <c r="E217" s="491">
        <v>10950</v>
      </c>
      <c r="F217" s="515">
        <v>0</v>
      </c>
      <c r="G217" s="515">
        <f t="shared" si="48"/>
        <v>0</v>
      </c>
      <c r="H217" s="490">
        <v>0</v>
      </c>
      <c r="I217" s="490">
        <f t="shared" si="49"/>
        <v>0</v>
      </c>
      <c r="J217" s="538"/>
      <c r="K217" s="538"/>
      <c r="L217" s="538"/>
      <c r="M217" s="538"/>
      <c r="N217" s="538"/>
      <c r="O217" s="538"/>
      <c r="P217" s="538"/>
      <c r="Q217" s="538"/>
      <c r="R217" s="538"/>
      <c r="S217" s="538"/>
    </row>
    <row r="218" spans="1:19" ht="14.25">
      <c r="A218" s="501"/>
      <c r="B218" s="501"/>
      <c r="C218" s="519">
        <v>4300</v>
      </c>
      <c r="D218" s="496" t="s">
        <v>330</v>
      </c>
      <c r="E218" s="491">
        <v>26300</v>
      </c>
      <c r="F218" s="515">
        <v>0</v>
      </c>
      <c r="G218" s="515">
        <f t="shared" si="48"/>
        <v>0</v>
      </c>
      <c r="H218" s="490">
        <v>0</v>
      </c>
      <c r="I218" s="490">
        <f t="shared" si="49"/>
        <v>0</v>
      </c>
      <c r="J218" s="538"/>
      <c r="K218" s="538"/>
      <c r="L218" s="538"/>
      <c r="M218" s="538"/>
      <c r="N218" s="538"/>
      <c r="O218" s="538"/>
      <c r="P218" s="538"/>
      <c r="Q218" s="538"/>
      <c r="R218" s="538"/>
      <c r="S218" s="538"/>
    </row>
    <row r="219" spans="1:19" ht="28.5">
      <c r="A219" s="501"/>
      <c r="B219" s="501"/>
      <c r="C219" s="519">
        <v>4440</v>
      </c>
      <c r="D219" s="496" t="s">
        <v>801</v>
      </c>
      <c r="E219" s="491">
        <v>5000</v>
      </c>
      <c r="F219" s="515">
        <v>6600</v>
      </c>
      <c r="G219" s="515">
        <f t="shared" si="48"/>
        <v>6600</v>
      </c>
      <c r="H219" s="490">
        <v>0</v>
      </c>
      <c r="I219" s="490">
        <f t="shared" si="49"/>
        <v>6600</v>
      </c>
      <c r="J219" s="538"/>
      <c r="K219" s="538"/>
      <c r="L219" s="538"/>
      <c r="M219" s="538"/>
      <c r="N219" s="538"/>
      <c r="O219" s="538"/>
      <c r="P219" s="538"/>
      <c r="Q219" s="538"/>
      <c r="R219" s="538"/>
      <c r="S219" s="538"/>
    </row>
    <row r="220" spans="1:19" ht="15">
      <c r="A220" s="497">
        <v>801</v>
      </c>
      <c r="B220" s="497">
        <v>80195</v>
      </c>
      <c r="C220" s="498"/>
      <c r="D220" s="499" t="s">
        <v>320</v>
      </c>
      <c r="E220" s="500">
        <f aca="true" t="shared" si="50" ref="E220:S220">SUM(E221)</f>
        <v>39442</v>
      </c>
      <c r="F220" s="500">
        <f t="shared" si="50"/>
        <v>40404</v>
      </c>
      <c r="G220" s="500">
        <f t="shared" si="50"/>
        <v>40404</v>
      </c>
      <c r="H220" s="500">
        <f t="shared" si="50"/>
        <v>0</v>
      </c>
      <c r="I220" s="500">
        <f t="shared" si="50"/>
        <v>40404</v>
      </c>
      <c r="J220" s="500">
        <f t="shared" si="50"/>
        <v>0</v>
      </c>
      <c r="K220" s="500">
        <f t="shared" si="50"/>
        <v>0</v>
      </c>
      <c r="L220" s="500">
        <f t="shared" si="50"/>
        <v>0</v>
      </c>
      <c r="M220" s="500">
        <f t="shared" si="50"/>
        <v>0</v>
      </c>
      <c r="N220" s="500">
        <f t="shared" si="50"/>
        <v>0</v>
      </c>
      <c r="O220" s="500">
        <f t="shared" si="50"/>
        <v>0</v>
      </c>
      <c r="P220" s="500">
        <f t="shared" si="50"/>
        <v>0</v>
      </c>
      <c r="Q220" s="500">
        <f t="shared" si="50"/>
        <v>0</v>
      </c>
      <c r="R220" s="500">
        <f t="shared" si="50"/>
        <v>0</v>
      </c>
      <c r="S220" s="500">
        <f t="shared" si="50"/>
        <v>0</v>
      </c>
    </row>
    <row r="221" spans="1:19" ht="29.25">
      <c r="A221" s="517"/>
      <c r="B221" s="517"/>
      <c r="C221" s="501">
        <v>4440</v>
      </c>
      <c r="D221" s="496" t="s">
        <v>801</v>
      </c>
      <c r="E221" s="491">
        <v>39442</v>
      </c>
      <c r="F221" s="515">
        <v>40404</v>
      </c>
      <c r="G221" s="515">
        <f>F221</f>
        <v>40404</v>
      </c>
      <c r="H221" s="490">
        <v>0</v>
      </c>
      <c r="I221" s="490">
        <f>G221-H221</f>
        <v>40404</v>
      </c>
      <c r="J221" s="538"/>
      <c r="K221" s="538"/>
      <c r="L221" s="538"/>
      <c r="M221" s="538"/>
      <c r="N221" s="538"/>
      <c r="O221" s="538"/>
      <c r="P221" s="538"/>
      <c r="Q221" s="538"/>
      <c r="R221" s="538"/>
      <c r="S221" s="538"/>
    </row>
    <row r="222" spans="1:19" ht="15">
      <c r="A222" s="520"/>
      <c r="B222" s="520"/>
      <c r="C222" s="521"/>
      <c r="D222" s="539" t="s">
        <v>815</v>
      </c>
      <c r="E222" s="540">
        <f aca="true" t="shared" si="51" ref="E222:S222">E220+E210+E206+E194+E183+E173+E153</f>
        <v>3461456.07</v>
      </c>
      <c r="F222" s="540">
        <f t="shared" si="51"/>
        <v>3381241</v>
      </c>
      <c r="G222" s="540">
        <f t="shared" si="51"/>
        <v>3381241</v>
      </c>
      <c r="H222" s="540">
        <f t="shared" si="51"/>
        <v>2711243</v>
      </c>
      <c r="I222" s="540">
        <f t="shared" si="51"/>
        <v>669998</v>
      </c>
      <c r="J222" s="540">
        <f t="shared" si="51"/>
        <v>0</v>
      </c>
      <c r="K222" s="540">
        <f t="shared" si="51"/>
        <v>0</v>
      </c>
      <c r="L222" s="540">
        <f t="shared" si="51"/>
        <v>0</v>
      </c>
      <c r="M222" s="540">
        <f t="shared" si="51"/>
        <v>0</v>
      </c>
      <c r="N222" s="540">
        <f t="shared" si="51"/>
        <v>0</v>
      </c>
      <c r="O222" s="540">
        <f t="shared" si="51"/>
        <v>0</v>
      </c>
      <c r="P222" s="540">
        <f t="shared" si="51"/>
        <v>0</v>
      </c>
      <c r="Q222" s="540">
        <f t="shared" si="51"/>
        <v>0</v>
      </c>
      <c r="R222" s="540">
        <f t="shared" si="51"/>
        <v>0</v>
      </c>
      <c r="S222" s="540">
        <f t="shared" si="51"/>
        <v>0</v>
      </c>
    </row>
    <row r="223" spans="1:19" ht="15">
      <c r="A223" s="497">
        <v>852</v>
      </c>
      <c r="B223" s="497">
        <v>85295</v>
      </c>
      <c r="C223" s="497"/>
      <c r="D223" s="524" t="s">
        <v>320</v>
      </c>
      <c r="E223" s="500">
        <f aca="true" t="shared" si="52" ref="E223:S223">SUM(E224:E230)</f>
        <v>81725.44</v>
      </c>
      <c r="F223" s="500">
        <f t="shared" si="52"/>
        <v>20182</v>
      </c>
      <c r="G223" s="500">
        <f t="shared" si="52"/>
        <v>20182</v>
      </c>
      <c r="H223" s="500">
        <f t="shared" si="52"/>
        <v>17633</v>
      </c>
      <c r="I223" s="500">
        <f t="shared" si="52"/>
        <v>2549</v>
      </c>
      <c r="J223" s="500">
        <f t="shared" si="52"/>
        <v>0</v>
      </c>
      <c r="K223" s="500">
        <f t="shared" si="52"/>
        <v>0</v>
      </c>
      <c r="L223" s="500">
        <f t="shared" si="52"/>
        <v>0</v>
      </c>
      <c r="M223" s="500">
        <f t="shared" si="52"/>
        <v>0</v>
      </c>
      <c r="N223" s="500">
        <f t="shared" si="52"/>
        <v>0</v>
      </c>
      <c r="O223" s="500">
        <f t="shared" si="52"/>
        <v>0</v>
      </c>
      <c r="P223" s="500">
        <f t="shared" si="52"/>
        <v>0</v>
      </c>
      <c r="Q223" s="500">
        <f t="shared" si="52"/>
        <v>0</v>
      </c>
      <c r="R223" s="500">
        <f t="shared" si="52"/>
        <v>0</v>
      </c>
      <c r="S223" s="500">
        <f t="shared" si="52"/>
        <v>0</v>
      </c>
    </row>
    <row r="224" spans="1:20" ht="15">
      <c r="A224" s="506"/>
      <c r="B224" s="506"/>
      <c r="C224" s="503">
        <v>4113</v>
      </c>
      <c r="D224" s="516" t="s">
        <v>470</v>
      </c>
      <c r="E224" s="508">
        <v>3863</v>
      </c>
      <c r="F224" s="508">
        <v>2265</v>
      </c>
      <c r="G224" s="508">
        <f aca="true" t="shared" si="53" ref="G224:H226">F224</f>
        <v>2265</v>
      </c>
      <c r="H224" s="508">
        <f t="shared" si="53"/>
        <v>2265</v>
      </c>
      <c r="I224" s="508">
        <f aca="true" t="shared" si="54" ref="I224:I230">G224-H224</f>
        <v>0</v>
      </c>
      <c r="J224" s="541"/>
      <c r="K224" s="542"/>
      <c r="L224" s="541"/>
      <c r="M224" s="542"/>
      <c r="N224" s="541"/>
      <c r="O224" s="542"/>
      <c r="P224" s="541"/>
      <c r="Q224" s="542"/>
      <c r="R224" s="542"/>
      <c r="S224" s="508"/>
      <c r="T224" s="530"/>
    </row>
    <row r="225" spans="1:19" ht="15">
      <c r="A225" s="506"/>
      <c r="B225" s="506"/>
      <c r="C225" s="503">
        <v>4123</v>
      </c>
      <c r="D225" s="516" t="s">
        <v>799</v>
      </c>
      <c r="E225" s="508">
        <v>622</v>
      </c>
      <c r="F225" s="508">
        <v>368</v>
      </c>
      <c r="G225" s="508">
        <f t="shared" si="53"/>
        <v>368</v>
      </c>
      <c r="H225" s="508">
        <f t="shared" si="53"/>
        <v>368</v>
      </c>
      <c r="I225" s="508">
        <f t="shared" si="54"/>
        <v>0</v>
      </c>
      <c r="J225" s="541"/>
      <c r="K225" s="542"/>
      <c r="L225" s="541"/>
      <c r="M225" s="542"/>
      <c r="N225" s="541"/>
      <c r="O225" s="542"/>
      <c r="P225" s="541"/>
      <c r="Q225" s="542"/>
      <c r="R225" s="542"/>
      <c r="S225" s="508"/>
    </row>
    <row r="226" spans="1:19" ht="14.25">
      <c r="A226" s="496"/>
      <c r="B226" s="496"/>
      <c r="C226" s="519">
        <v>4173</v>
      </c>
      <c r="D226" s="496" t="s">
        <v>326</v>
      </c>
      <c r="E226" s="491">
        <v>31219</v>
      </c>
      <c r="F226" s="515">
        <v>15000</v>
      </c>
      <c r="G226" s="508">
        <f t="shared" si="53"/>
        <v>15000</v>
      </c>
      <c r="H226" s="508">
        <f t="shared" si="53"/>
        <v>15000</v>
      </c>
      <c r="I226" s="508">
        <f t="shared" si="54"/>
        <v>0</v>
      </c>
      <c r="J226" s="538"/>
      <c r="K226" s="538"/>
      <c r="L226" s="538"/>
      <c r="M226" s="538"/>
      <c r="N226" s="538"/>
      <c r="O226" s="538"/>
      <c r="P226" s="538"/>
      <c r="Q226" s="538"/>
      <c r="R226" s="538"/>
      <c r="S226" s="538"/>
    </row>
    <row r="227" spans="1:19" ht="14.25">
      <c r="A227" s="516"/>
      <c r="B227" s="516"/>
      <c r="C227" s="501">
        <v>4213</v>
      </c>
      <c r="D227" s="516" t="s">
        <v>328</v>
      </c>
      <c r="E227" s="491">
        <v>13218</v>
      </c>
      <c r="F227" s="515">
        <v>0</v>
      </c>
      <c r="G227" s="508">
        <f>F227</f>
        <v>0</v>
      </c>
      <c r="H227" s="490">
        <v>0</v>
      </c>
      <c r="I227" s="508">
        <f t="shared" si="54"/>
        <v>0</v>
      </c>
      <c r="J227" s="538"/>
      <c r="K227" s="538"/>
      <c r="L227" s="538"/>
      <c r="M227" s="538"/>
      <c r="N227" s="538"/>
      <c r="O227" s="538"/>
      <c r="P227" s="538"/>
      <c r="Q227" s="538"/>
      <c r="R227" s="538"/>
      <c r="S227" s="538"/>
    </row>
    <row r="228" spans="1:19" ht="28.5">
      <c r="A228" s="516"/>
      <c r="B228" s="516"/>
      <c r="C228" s="519">
        <v>4243</v>
      </c>
      <c r="D228" s="496" t="s">
        <v>473</v>
      </c>
      <c r="E228" s="508">
        <v>11388</v>
      </c>
      <c r="F228" s="508">
        <v>2549</v>
      </c>
      <c r="G228" s="508">
        <f>F228</f>
        <v>2549</v>
      </c>
      <c r="H228" s="508">
        <v>0</v>
      </c>
      <c r="I228" s="508">
        <f t="shared" si="54"/>
        <v>2549</v>
      </c>
      <c r="J228" s="538"/>
      <c r="K228" s="538"/>
      <c r="L228" s="538"/>
      <c r="M228" s="538"/>
      <c r="N228" s="538"/>
      <c r="O228" s="538"/>
      <c r="P228" s="538"/>
      <c r="Q228" s="538"/>
      <c r="R228" s="538"/>
      <c r="S228" s="538"/>
    </row>
    <row r="229" spans="1:19" ht="14.25">
      <c r="A229" s="516"/>
      <c r="B229" s="516"/>
      <c r="C229" s="519">
        <v>4273</v>
      </c>
      <c r="D229" s="516" t="s">
        <v>358</v>
      </c>
      <c r="E229" s="491">
        <v>8993</v>
      </c>
      <c r="F229" s="515">
        <v>0</v>
      </c>
      <c r="G229" s="508">
        <f>F229</f>
        <v>0</v>
      </c>
      <c r="H229" s="490">
        <v>0</v>
      </c>
      <c r="I229" s="508">
        <f t="shared" si="54"/>
        <v>0</v>
      </c>
      <c r="J229" s="538"/>
      <c r="K229" s="538"/>
      <c r="L229" s="538"/>
      <c r="M229" s="538"/>
      <c r="N229" s="538"/>
      <c r="O229" s="538"/>
      <c r="P229" s="538"/>
      <c r="Q229" s="538"/>
      <c r="R229" s="538"/>
      <c r="S229" s="538"/>
    </row>
    <row r="230" spans="1:19" ht="14.25">
      <c r="A230" s="516"/>
      <c r="B230" s="516"/>
      <c r="C230" s="519">
        <v>4303</v>
      </c>
      <c r="D230" s="496" t="s">
        <v>330</v>
      </c>
      <c r="E230" s="491">
        <v>12422.44</v>
      </c>
      <c r="F230" s="515">
        <v>0</v>
      </c>
      <c r="G230" s="508">
        <f>F230</f>
        <v>0</v>
      </c>
      <c r="H230" s="490">
        <v>0</v>
      </c>
      <c r="I230" s="508">
        <f t="shared" si="54"/>
        <v>0</v>
      </c>
      <c r="J230" s="538"/>
      <c r="K230" s="538"/>
      <c r="L230" s="538"/>
      <c r="M230" s="538"/>
      <c r="N230" s="538"/>
      <c r="O230" s="538"/>
      <c r="P230" s="538"/>
      <c r="Q230" s="538"/>
      <c r="R230" s="538"/>
      <c r="S230" s="538"/>
    </row>
    <row r="231" spans="1:19" ht="15">
      <c r="A231" s="520"/>
      <c r="B231" s="520"/>
      <c r="C231" s="521"/>
      <c r="D231" s="522" t="s">
        <v>816</v>
      </c>
      <c r="E231" s="523">
        <f aca="true" t="shared" si="55" ref="E231:S231">E223</f>
        <v>81725.44</v>
      </c>
      <c r="F231" s="523">
        <f t="shared" si="55"/>
        <v>20182</v>
      </c>
      <c r="G231" s="523">
        <f t="shared" si="55"/>
        <v>20182</v>
      </c>
      <c r="H231" s="523">
        <f t="shared" si="55"/>
        <v>17633</v>
      </c>
      <c r="I231" s="523">
        <f t="shared" si="55"/>
        <v>2549</v>
      </c>
      <c r="J231" s="523">
        <f t="shared" si="55"/>
        <v>0</v>
      </c>
      <c r="K231" s="523">
        <f t="shared" si="55"/>
        <v>0</v>
      </c>
      <c r="L231" s="523">
        <f t="shared" si="55"/>
        <v>0</v>
      </c>
      <c r="M231" s="523">
        <f t="shared" si="55"/>
        <v>0</v>
      </c>
      <c r="N231" s="523">
        <f t="shared" si="55"/>
        <v>0</v>
      </c>
      <c r="O231" s="523">
        <f t="shared" si="55"/>
        <v>0</v>
      </c>
      <c r="P231" s="523">
        <f t="shared" si="55"/>
        <v>0</v>
      </c>
      <c r="Q231" s="523">
        <f t="shared" si="55"/>
        <v>0</v>
      </c>
      <c r="R231" s="523">
        <f t="shared" si="55"/>
        <v>0</v>
      </c>
      <c r="S231" s="523">
        <f t="shared" si="55"/>
        <v>0</v>
      </c>
    </row>
    <row r="232" spans="1:19" ht="15">
      <c r="A232" s="497">
        <v>854</v>
      </c>
      <c r="B232" s="497">
        <v>85401</v>
      </c>
      <c r="C232" s="498"/>
      <c r="D232" s="499" t="s">
        <v>817</v>
      </c>
      <c r="E232" s="500">
        <f aca="true" t="shared" si="56" ref="E232:S232">SUM(E233:E240)</f>
        <v>93647</v>
      </c>
      <c r="F232" s="500">
        <f t="shared" si="56"/>
        <v>103710</v>
      </c>
      <c r="G232" s="500">
        <f t="shared" si="56"/>
        <v>103710</v>
      </c>
      <c r="H232" s="500">
        <f t="shared" si="56"/>
        <v>88943</v>
      </c>
      <c r="I232" s="500">
        <f t="shared" si="56"/>
        <v>14767</v>
      </c>
      <c r="J232" s="500">
        <f t="shared" si="56"/>
        <v>0</v>
      </c>
      <c r="K232" s="500">
        <f t="shared" si="56"/>
        <v>0</v>
      </c>
      <c r="L232" s="500">
        <f t="shared" si="56"/>
        <v>0</v>
      </c>
      <c r="M232" s="500">
        <f t="shared" si="56"/>
        <v>0</v>
      </c>
      <c r="N232" s="500">
        <f t="shared" si="56"/>
        <v>0</v>
      </c>
      <c r="O232" s="500">
        <f t="shared" si="56"/>
        <v>0</v>
      </c>
      <c r="P232" s="500">
        <f t="shared" si="56"/>
        <v>0</v>
      </c>
      <c r="Q232" s="500">
        <f t="shared" si="56"/>
        <v>0</v>
      </c>
      <c r="R232" s="500">
        <f t="shared" si="56"/>
        <v>0</v>
      </c>
      <c r="S232" s="500">
        <f t="shared" si="56"/>
        <v>0</v>
      </c>
    </row>
    <row r="233" spans="1:19" ht="14.25">
      <c r="A233" s="501"/>
      <c r="B233" s="501"/>
      <c r="C233" s="501">
        <v>3020</v>
      </c>
      <c r="D233" s="516" t="s">
        <v>384</v>
      </c>
      <c r="E233" s="491">
        <v>6449</v>
      </c>
      <c r="F233" s="515">
        <v>8976</v>
      </c>
      <c r="G233" s="515">
        <f aca="true" t="shared" si="57" ref="G233:G240">F233</f>
        <v>8976</v>
      </c>
      <c r="H233" s="490">
        <v>0</v>
      </c>
      <c r="I233" s="490">
        <f aca="true" t="shared" si="58" ref="I233:I240">G233-H233</f>
        <v>8976</v>
      </c>
      <c r="J233" s="538"/>
      <c r="K233" s="538"/>
      <c r="L233" s="538"/>
      <c r="M233" s="538"/>
      <c r="N233" s="538"/>
      <c r="O233" s="538"/>
      <c r="P233" s="538"/>
      <c r="Q233" s="538"/>
      <c r="R233" s="538"/>
      <c r="S233" s="538"/>
    </row>
    <row r="234" spans="1:19" ht="14.25">
      <c r="A234" s="501"/>
      <c r="B234" s="501"/>
      <c r="C234" s="501">
        <v>4010</v>
      </c>
      <c r="D234" s="516" t="s">
        <v>370</v>
      </c>
      <c r="E234" s="491">
        <v>64629</v>
      </c>
      <c r="F234" s="515">
        <v>68691</v>
      </c>
      <c r="G234" s="515">
        <f t="shared" si="57"/>
        <v>68691</v>
      </c>
      <c r="H234" s="490">
        <f>G234</f>
        <v>68691</v>
      </c>
      <c r="I234" s="490">
        <f t="shared" si="58"/>
        <v>0</v>
      </c>
      <c r="J234" s="538"/>
      <c r="K234" s="538"/>
      <c r="L234" s="538"/>
      <c r="M234" s="538"/>
      <c r="N234" s="538"/>
      <c r="O234" s="538"/>
      <c r="P234" s="538"/>
      <c r="Q234" s="538"/>
      <c r="R234" s="538"/>
      <c r="S234" s="538"/>
    </row>
    <row r="235" spans="1:21" ht="14.25">
      <c r="A235" s="501"/>
      <c r="B235" s="501"/>
      <c r="C235" s="501">
        <v>4040</v>
      </c>
      <c r="D235" s="516" t="s">
        <v>372</v>
      </c>
      <c r="E235" s="491">
        <v>4110</v>
      </c>
      <c r="F235" s="515">
        <v>5663</v>
      </c>
      <c r="G235" s="515">
        <f t="shared" si="57"/>
        <v>5663</v>
      </c>
      <c r="H235" s="490">
        <f>G235</f>
        <v>5663</v>
      </c>
      <c r="I235" s="490">
        <f t="shared" si="58"/>
        <v>0</v>
      </c>
      <c r="J235" s="538"/>
      <c r="K235" s="538"/>
      <c r="L235" s="538"/>
      <c r="M235" s="538"/>
      <c r="N235" s="538"/>
      <c r="O235" s="538"/>
      <c r="P235" s="538"/>
      <c r="Q235" s="538"/>
      <c r="R235" s="538"/>
      <c r="S235" s="538"/>
      <c r="U235" s="531"/>
    </row>
    <row r="236" spans="1:19" ht="14.25">
      <c r="A236" s="501"/>
      <c r="B236" s="501"/>
      <c r="C236" s="501">
        <v>4110</v>
      </c>
      <c r="D236" s="516" t="s">
        <v>470</v>
      </c>
      <c r="E236" s="491">
        <v>11472</v>
      </c>
      <c r="F236" s="515">
        <v>12552</v>
      </c>
      <c r="G236" s="515">
        <f t="shared" si="57"/>
        <v>12552</v>
      </c>
      <c r="H236" s="490">
        <f>G236</f>
        <v>12552</v>
      </c>
      <c r="I236" s="490">
        <f t="shared" si="58"/>
        <v>0</v>
      </c>
      <c r="J236" s="538"/>
      <c r="K236" s="538"/>
      <c r="L236" s="538"/>
      <c r="M236" s="538"/>
      <c r="N236" s="538"/>
      <c r="O236" s="538"/>
      <c r="P236" s="538"/>
      <c r="Q236" s="538"/>
      <c r="R236" s="538"/>
      <c r="S236" s="538"/>
    </row>
    <row r="237" spans="1:19" ht="14.25">
      <c r="A237" s="501"/>
      <c r="B237" s="501"/>
      <c r="C237" s="501">
        <v>4120</v>
      </c>
      <c r="D237" s="516" t="s">
        <v>799</v>
      </c>
      <c r="E237" s="491">
        <v>1694</v>
      </c>
      <c r="F237" s="515">
        <v>2037</v>
      </c>
      <c r="G237" s="515">
        <f t="shared" si="57"/>
        <v>2037</v>
      </c>
      <c r="H237" s="490">
        <f>G237</f>
        <v>2037</v>
      </c>
      <c r="I237" s="490">
        <f t="shared" si="58"/>
        <v>0</v>
      </c>
      <c r="J237" s="538"/>
      <c r="K237" s="538"/>
      <c r="L237" s="538"/>
      <c r="M237" s="538"/>
      <c r="N237" s="538"/>
      <c r="O237" s="538"/>
      <c r="P237" s="538"/>
      <c r="Q237" s="538"/>
      <c r="R237" s="538"/>
      <c r="S237" s="538"/>
    </row>
    <row r="238" spans="1:19" ht="14.25">
      <c r="A238" s="516"/>
      <c r="B238" s="516"/>
      <c r="C238" s="501">
        <v>4210</v>
      </c>
      <c r="D238" s="516" t="s">
        <v>328</v>
      </c>
      <c r="E238" s="491">
        <v>1100</v>
      </c>
      <c r="F238" s="515">
        <v>500</v>
      </c>
      <c r="G238" s="515">
        <f t="shared" si="57"/>
        <v>500</v>
      </c>
      <c r="H238" s="490">
        <v>0</v>
      </c>
      <c r="I238" s="490">
        <f t="shared" si="58"/>
        <v>500</v>
      </c>
      <c r="J238" s="538"/>
      <c r="K238" s="538"/>
      <c r="L238" s="538"/>
      <c r="M238" s="538"/>
      <c r="N238" s="538"/>
      <c r="O238" s="538"/>
      <c r="P238" s="538"/>
      <c r="Q238" s="538"/>
      <c r="R238" s="538"/>
      <c r="S238" s="538"/>
    </row>
    <row r="239" spans="1:19" ht="28.5">
      <c r="A239" s="501"/>
      <c r="B239" s="501"/>
      <c r="C239" s="501">
        <v>4240</v>
      </c>
      <c r="D239" s="496" t="s">
        <v>473</v>
      </c>
      <c r="E239" s="491">
        <v>600</v>
      </c>
      <c r="F239" s="515">
        <v>500</v>
      </c>
      <c r="G239" s="515">
        <f t="shared" si="57"/>
        <v>500</v>
      </c>
      <c r="H239" s="490">
        <v>0</v>
      </c>
      <c r="I239" s="490">
        <f t="shared" si="58"/>
        <v>500</v>
      </c>
      <c r="J239" s="538"/>
      <c r="K239" s="538"/>
      <c r="L239" s="538"/>
      <c r="M239" s="538"/>
      <c r="N239" s="538"/>
      <c r="O239" s="538"/>
      <c r="P239" s="538"/>
      <c r="Q239" s="538"/>
      <c r="R239" s="538"/>
      <c r="S239" s="538"/>
    </row>
    <row r="240" spans="1:19" ht="28.5">
      <c r="A240" s="516"/>
      <c r="B240" s="516"/>
      <c r="C240" s="501">
        <v>4440</v>
      </c>
      <c r="D240" s="496" t="s">
        <v>801</v>
      </c>
      <c r="E240" s="491">
        <v>3593</v>
      </c>
      <c r="F240" s="515">
        <v>4791</v>
      </c>
      <c r="G240" s="515">
        <f t="shared" si="57"/>
        <v>4791</v>
      </c>
      <c r="H240" s="490">
        <v>0</v>
      </c>
      <c r="I240" s="490">
        <f t="shared" si="58"/>
        <v>4791</v>
      </c>
      <c r="J240" s="538"/>
      <c r="K240" s="538"/>
      <c r="L240" s="538"/>
      <c r="M240" s="538"/>
      <c r="N240" s="538"/>
      <c r="O240" s="538"/>
      <c r="P240" s="538"/>
      <c r="Q240" s="538"/>
      <c r="R240" s="538"/>
      <c r="S240" s="538"/>
    </row>
    <row r="241" spans="1:19" ht="15">
      <c r="A241" s="499">
        <v>854</v>
      </c>
      <c r="B241" s="499">
        <v>85415</v>
      </c>
      <c r="C241" s="498"/>
      <c r="D241" s="499" t="s">
        <v>818</v>
      </c>
      <c r="E241" s="500">
        <f aca="true" t="shared" si="59" ref="E241:S241">E242</f>
        <v>15836</v>
      </c>
      <c r="F241" s="500">
        <f t="shared" si="59"/>
        <v>0</v>
      </c>
      <c r="G241" s="500">
        <f t="shared" si="59"/>
        <v>0</v>
      </c>
      <c r="H241" s="500">
        <f t="shared" si="59"/>
        <v>0</v>
      </c>
      <c r="I241" s="500">
        <f t="shared" si="59"/>
        <v>0</v>
      </c>
      <c r="J241" s="500">
        <f t="shared" si="59"/>
        <v>0</v>
      </c>
      <c r="K241" s="500">
        <f t="shared" si="59"/>
        <v>0</v>
      </c>
      <c r="L241" s="500">
        <f t="shared" si="59"/>
        <v>0</v>
      </c>
      <c r="M241" s="500">
        <f t="shared" si="59"/>
        <v>0</v>
      </c>
      <c r="N241" s="500">
        <f t="shared" si="59"/>
        <v>0</v>
      </c>
      <c r="O241" s="500">
        <f t="shared" si="59"/>
        <v>0</v>
      </c>
      <c r="P241" s="500">
        <f t="shared" si="59"/>
        <v>0</v>
      </c>
      <c r="Q241" s="500">
        <f t="shared" si="59"/>
        <v>0</v>
      </c>
      <c r="R241" s="500">
        <f t="shared" si="59"/>
        <v>0</v>
      </c>
      <c r="S241" s="500">
        <f t="shared" si="59"/>
        <v>0</v>
      </c>
    </row>
    <row r="242" spans="1:19" ht="14.25">
      <c r="A242" s="516"/>
      <c r="B242" s="516"/>
      <c r="C242" s="501">
        <v>3260</v>
      </c>
      <c r="D242" s="516" t="s">
        <v>820</v>
      </c>
      <c r="E242" s="491">
        <v>15836</v>
      </c>
      <c r="F242" s="515">
        <v>0</v>
      </c>
      <c r="G242" s="515">
        <v>0</v>
      </c>
      <c r="H242" s="490">
        <v>0</v>
      </c>
      <c r="I242" s="490">
        <v>0</v>
      </c>
      <c r="J242" s="538"/>
      <c r="K242" s="538"/>
      <c r="L242" s="538"/>
      <c r="M242" s="538"/>
      <c r="N242" s="538"/>
      <c r="O242" s="538"/>
      <c r="P242" s="538"/>
      <c r="Q242" s="538"/>
      <c r="R242" s="538"/>
      <c r="S242" s="538"/>
    </row>
    <row r="243" spans="1:19" ht="15">
      <c r="A243" s="520"/>
      <c r="B243" s="520"/>
      <c r="C243" s="521"/>
      <c r="D243" s="522" t="s">
        <v>821</v>
      </c>
      <c r="E243" s="523">
        <f aca="true" t="shared" si="60" ref="E243:S243">E241+E232</f>
        <v>109483</v>
      </c>
      <c r="F243" s="523">
        <f t="shared" si="60"/>
        <v>103710</v>
      </c>
      <c r="G243" s="523">
        <f t="shared" si="60"/>
        <v>103710</v>
      </c>
      <c r="H243" s="523">
        <f t="shared" si="60"/>
        <v>88943</v>
      </c>
      <c r="I243" s="523">
        <f t="shared" si="60"/>
        <v>14767</v>
      </c>
      <c r="J243" s="523">
        <f t="shared" si="60"/>
        <v>0</v>
      </c>
      <c r="K243" s="523">
        <f t="shared" si="60"/>
        <v>0</v>
      </c>
      <c r="L243" s="523">
        <f t="shared" si="60"/>
        <v>0</v>
      </c>
      <c r="M243" s="523">
        <f t="shared" si="60"/>
        <v>0</v>
      </c>
      <c r="N243" s="523">
        <f t="shared" si="60"/>
        <v>0</v>
      </c>
      <c r="O243" s="523">
        <f t="shared" si="60"/>
        <v>0</v>
      </c>
      <c r="P243" s="523">
        <f t="shared" si="60"/>
        <v>0</v>
      </c>
      <c r="Q243" s="523">
        <f t="shared" si="60"/>
        <v>0</v>
      </c>
      <c r="R243" s="523">
        <f t="shared" si="60"/>
        <v>0</v>
      </c>
      <c r="S243" s="523">
        <f t="shared" si="60"/>
        <v>0</v>
      </c>
    </row>
    <row r="244" spans="1:19" ht="15">
      <c r="A244" s="455" t="s">
        <v>165</v>
      </c>
      <c r="B244" s="455"/>
      <c r="C244" s="455"/>
      <c r="D244" s="455"/>
      <c r="E244" s="543">
        <f aca="true" t="shared" si="61" ref="E244:S244">E243+E231+E222</f>
        <v>3652664.51</v>
      </c>
      <c r="F244" s="546">
        <f t="shared" si="61"/>
        <v>3505133</v>
      </c>
      <c r="G244" s="546">
        <f t="shared" si="61"/>
        <v>3505133</v>
      </c>
      <c r="H244" s="546">
        <f t="shared" si="61"/>
        <v>2817819</v>
      </c>
      <c r="I244" s="546">
        <f t="shared" si="61"/>
        <v>687314</v>
      </c>
      <c r="J244" s="543">
        <f t="shared" si="61"/>
        <v>0</v>
      </c>
      <c r="K244" s="543">
        <f t="shared" si="61"/>
        <v>0</v>
      </c>
      <c r="L244" s="543">
        <f t="shared" si="61"/>
        <v>0</v>
      </c>
      <c r="M244" s="543">
        <f t="shared" si="61"/>
        <v>0</v>
      </c>
      <c r="N244" s="543">
        <f t="shared" si="61"/>
        <v>0</v>
      </c>
      <c r="O244" s="543">
        <f t="shared" si="61"/>
        <v>0</v>
      </c>
      <c r="P244" s="543">
        <f t="shared" si="61"/>
        <v>0</v>
      </c>
      <c r="Q244" s="543">
        <f t="shared" si="61"/>
        <v>0</v>
      </c>
      <c r="R244" s="543">
        <f t="shared" si="61"/>
        <v>0</v>
      </c>
      <c r="S244" s="543">
        <f t="shared" si="61"/>
        <v>0</v>
      </c>
    </row>
    <row r="245" spans="1:19" ht="15">
      <c r="A245" s="547"/>
      <c r="B245" s="547"/>
      <c r="C245" s="547"/>
      <c r="D245" s="547"/>
      <c r="E245" s="548"/>
      <c r="F245" s="549"/>
      <c r="G245" s="549"/>
      <c r="H245" s="549"/>
      <c r="I245" s="549"/>
      <c r="J245" s="548"/>
      <c r="K245" s="548"/>
      <c r="L245" s="548"/>
      <c r="M245" s="548"/>
      <c r="N245" s="548"/>
      <c r="O245" s="548"/>
      <c r="P245" s="548"/>
      <c r="Q245" s="548"/>
      <c r="R245" s="548"/>
      <c r="S245" s="548"/>
    </row>
    <row r="246" ht="12.75">
      <c r="E246" s="57"/>
    </row>
    <row r="247" spans="1:20" ht="18">
      <c r="A247" s="452" t="s">
        <v>826</v>
      </c>
      <c r="B247" s="452"/>
      <c r="C247" s="452"/>
      <c r="D247" s="452"/>
      <c r="E247" s="452"/>
      <c r="F247" s="452"/>
      <c r="G247" s="452"/>
      <c r="H247" s="452"/>
      <c r="I247" s="452"/>
      <c r="J247" s="452"/>
      <c r="K247" s="452"/>
      <c r="L247" s="452"/>
      <c r="M247" s="452"/>
      <c r="N247" s="452"/>
      <c r="O247" s="452"/>
      <c r="P247" s="452"/>
      <c r="Q247" s="452"/>
      <c r="R247" s="452"/>
      <c r="S247" s="452"/>
      <c r="T247" s="452"/>
    </row>
    <row r="248" spans="1:19" ht="18">
      <c r="A248" s="2"/>
      <c r="B248" s="2"/>
      <c r="C248" s="2"/>
      <c r="D248" s="2"/>
      <c r="E248" s="456" t="s">
        <v>828</v>
      </c>
      <c r="F248" s="456"/>
      <c r="G248" s="456"/>
      <c r="H248" s="456"/>
      <c r="I248" s="456"/>
      <c r="J248" s="456"/>
      <c r="K248" s="456"/>
      <c r="L248" s="456"/>
      <c r="M248" s="456"/>
      <c r="N248" s="456"/>
      <c r="O248" s="456"/>
      <c r="P248" s="456"/>
      <c r="Q248" s="456"/>
      <c r="R248" s="456"/>
      <c r="S248" s="456"/>
    </row>
    <row r="249" spans="1:20" ht="12.75">
      <c r="A249" s="469"/>
      <c r="B249" s="469"/>
      <c r="C249" s="469"/>
      <c r="D249" s="469"/>
      <c r="E249" s="550"/>
      <c r="F249" s="469"/>
      <c r="G249" s="469"/>
      <c r="I249" s="470"/>
      <c r="J249" s="470"/>
      <c r="K249" s="470"/>
      <c r="L249" s="470"/>
      <c r="M249" s="470"/>
      <c r="N249" s="470"/>
      <c r="O249" s="470"/>
      <c r="P249" s="470"/>
      <c r="Q249" s="470"/>
      <c r="R249" s="470"/>
      <c r="S249" s="470" t="s">
        <v>110</v>
      </c>
      <c r="T249" s="471" t="s">
        <v>125</v>
      </c>
    </row>
    <row r="250" spans="1:20" ht="12.75">
      <c r="A250" s="457" t="s">
        <v>66</v>
      </c>
      <c r="B250" s="457" t="s">
        <v>67</v>
      </c>
      <c r="C250" s="457" t="s">
        <v>180</v>
      </c>
      <c r="D250" s="457" t="s">
        <v>82</v>
      </c>
      <c r="E250" s="453" t="s">
        <v>797</v>
      </c>
      <c r="F250" s="457" t="s">
        <v>278</v>
      </c>
      <c r="G250" s="457" t="s">
        <v>70</v>
      </c>
      <c r="H250" s="457"/>
      <c r="I250" s="457"/>
      <c r="J250" s="457"/>
      <c r="K250" s="457"/>
      <c r="L250" s="457"/>
      <c r="M250" s="457"/>
      <c r="N250" s="457"/>
      <c r="O250" s="457"/>
      <c r="P250" s="457"/>
      <c r="Q250" s="457"/>
      <c r="R250" s="457"/>
      <c r="S250" s="457"/>
      <c r="T250" s="457"/>
    </row>
    <row r="251" spans="1:20" ht="12.75">
      <c r="A251" s="457"/>
      <c r="B251" s="457"/>
      <c r="C251" s="457"/>
      <c r="D251" s="457"/>
      <c r="E251" s="453"/>
      <c r="F251" s="457"/>
      <c r="G251" s="458" t="s">
        <v>105</v>
      </c>
      <c r="H251" s="459" t="s">
        <v>142</v>
      </c>
      <c r="I251" s="459"/>
      <c r="J251" s="459"/>
      <c r="K251" s="459"/>
      <c r="L251" s="459"/>
      <c r="M251" s="459"/>
      <c r="N251" s="459"/>
      <c r="O251" s="473"/>
      <c r="P251" s="545" t="s">
        <v>142</v>
      </c>
      <c r="Q251" s="545"/>
      <c r="R251" s="545"/>
      <c r="S251" s="545"/>
      <c r="T251" s="485"/>
    </row>
    <row r="252" spans="1:20" ht="140.25">
      <c r="A252" s="457"/>
      <c r="B252" s="457"/>
      <c r="C252" s="457"/>
      <c r="D252" s="457"/>
      <c r="E252" s="453"/>
      <c r="F252" s="457"/>
      <c r="G252" s="457"/>
      <c r="H252" s="472" t="s">
        <v>294</v>
      </c>
      <c r="I252" s="472" t="s">
        <v>295</v>
      </c>
      <c r="J252" s="472" t="s">
        <v>267</v>
      </c>
      <c r="K252" s="472" t="s">
        <v>268</v>
      </c>
      <c r="L252" s="472" t="s">
        <v>306</v>
      </c>
      <c r="M252" s="472" t="s">
        <v>296</v>
      </c>
      <c r="N252" s="472" t="s">
        <v>269</v>
      </c>
      <c r="O252" s="474" t="s">
        <v>270</v>
      </c>
      <c r="P252" s="472" t="s">
        <v>298</v>
      </c>
      <c r="Q252" s="475" t="s">
        <v>299</v>
      </c>
      <c r="R252" s="474" t="s">
        <v>271</v>
      </c>
      <c r="S252" s="474" t="s">
        <v>272</v>
      </c>
      <c r="T252" s="485"/>
    </row>
    <row r="253" spans="1:20" ht="12.75">
      <c r="A253" s="476">
        <v>1</v>
      </c>
      <c r="B253" s="476">
        <v>2</v>
      </c>
      <c r="C253" s="476">
        <v>3</v>
      </c>
      <c r="D253" s="476">
        <v>4</v>
      </c>
      <c r="E253" s="476">
        <v>5</v>
      </c>
      <c r="F253" s="476">
        <v>5</v>
      </c>
      <c r="G253" s="476">
        <v>6</v>
      </c>
      <c r="H253" s="476">
        <v>7</v>
      </c>
      <c r="I253" s="476">
        <v>8</v>
      </c>
      <c r="J253" s="476">
        <v>9</v>
      </c>
      <c r="K253" s="476">
        <v>10</v>
      </c>
      <c r="L253" s="476">
        <v>11</v>
      </c>
      <c r="M253" s="476">
        <v>12</v>
      </c>
      <c r="N253" s="476">
        <v>13</v>
      </c>
      <c r="O253" s="476">
        <v>14</v>
      </c>
      <c r="P253" s="476">
        <v>15</v>
      </c>
      <c r="Q253" s="477">
        <v>16</v>
      </c>
      <c r="R253" s="477">
        <v>17</v>
      </c>
      <c r="S253" s="476">
        <v>18</v>
      </c>
      <c r="T253" s="478">
        <v>13</v>
      </c>
    </row>
    <row r="254" spans="1:20" ht="15">
      <c r="A254" s="479">
        <v>801</v>
      </c>
      <c r="B254" s="479">
        <v>80101</v>
      </c>
      <c r="C254" s="480"/>
      <c r="D254" s="481" t="s">
        <v>798</v>
      </c>
      <c r="E254" s="482">
        <f>SUM(E255:E272)</f>
        <v>805112</v>
      </c>
      <c r="F254" s="482">
        <f>SUM(F255:F273)</f>
        <v>677326</v>
      </c>
      <c r="G254" s="482">
        <f>SUM(G255:G273)</f>
        <v>677326</v>
      </c>
      <c r="H254" s="482">
        <f>SUM(H255:H273)</f>
        <v>520236</v>
      </c>
      <c r="I254" s="482">
        <f>SUM(I255:I273)</f>
        <v>157090</v>
      </c>
      <c r="J254" s="482">
        <f aca="true" t="shared" si="62" ref="J254:S254">SUM(J255:J272)</f>
        <v>0</v>
      </c>
      <c r="K254" s="482">
        <f t="shared" si="62"/>
        <v>0</v>
      </c>
      <c r="L254" s="482">
        <f t="shared" si="62"/>
        <v>0</v>
      </c>
      <c r="M254" s="482">
        <f t="shared" si="62"/>
        <v>0</v>
      </c>
      <c r="N254" s="482">
        <f t="shared" si="62"/>
        <v>0</v>
      </c>
      <c r="O254" s="482">
        <f t="shared" si="62"/>
        <v>0</v>
      </c>
      <c r="P254" s="482">
        <f t="shared" si="62"/>
        <v>0</v>
      </c>
      <c r="Q254" s="482">
        <f t="shared" si="62"/>
        <v>0</v>
      </c>
      <c r="R254" s="482">
        <f t="shared" si="62"/>
        <v>0</v>
      </c>
      <c r="S254" s="482">
        <f t="shared" si="62"/>
        <v>0</v>
      </c>
      <c r="T254" s="483"/>
    </row>
    <row r="255" spans="1:21" ht="14.25">
      <c r="A255" s="484"/>
      <c r="B255" s="484"/>
      <c r="C255" s="484">
        <v>3020</v>
      </c>
      <c r="D255" s="486" t="s">
        <v>384</v>
      </c>
      <c r="E255" s="487">
        <v>30604</v>
      </c>
      <c r="F255" s="487">
        <v>36193</v>
      </c>
      <c r="G255" s="488">
        <f aca="true" t="shared" si="63" ref="G255:G273">F255</f>
        <v>36193</v>
      </c>
      <c r="H255" s="487">
        <v>0</v>
      </c>
      <c r="I255" s="488">
        <f aca="true" t="shared" si="64" ref="I255:I273">G255-H255</f>
        <v>36193</v>
      </c>
      <c r="J255" s="487"/>
      <c r="K255" s="488"/>
      <c r="L255" s="487"/>
      <c r="M255" s="488"/>
      <c r="N255" s="487"/>
      <c r="O255" s="488"/>
      <c r="P255" s="487"/>
      <c r="Q255" s="488"/>
      <c r="R255" s="487"/>
      <c r="S255" s="488"/>
      <c r="T255" s="551"/>
      <c r="U255" s="535"/>
    </row>
    <row r="256" spans="1:20" ht="14.25">
      <c r="A256" s="484"/>
      <c r="B256" s="484"/>
      <c r="C256" s="484">
        <v>4010</v>
      </c>
      <c r="D256" s="486" t="s">
        <v>370</v>
      </c>
      <c r="E256" s="487">
        <v>382122</v>
      </c>
      <c r="F256" s="487">
        <v>400066</v>
      </c>
      <c r="G256" s="488">
        <f t="shared" si="63"/>
        <v>400066</v>
      </c>
      <c r="H256" s="491">
        <f>G256</f>
        <v>400066</v>
      </c>
      <c r="I256" s="488">
        <f t="shared" si="64"/>
        <v>0</v>
      </c>
      <c r="J256" s="491"/>
      <c r="K256" s="491"/>
      <c r="L256" s="491"/>
      <c r="M256" s="491"/>
      <c r="N256" s="491"/>
      <c r="O256" s="491"/>
      <c r="P256" s="491"/>
      <c r="Q256" s="491"/>
      <c r="R256" s="491"/>
      <c r="S256" s="491"/>
      <c r="T256" s="489"/>
    </row>
    <row r="257" spans="1:20" ht="14.25">
      <c r="A257" s="484"/>
      <c r="B257" s="484"/>
      <c r="C257" s="484">
        <v>4040</v>
      </c>
      <c r="D257" s="486" t="s">
        <v>372</v>
      </c>
      <c r="E257" s="487">
        <v>28543</v>
      </c>
      <c r="F257" s="487">
        <v>31581</v>
      </c>
      <c r="G257" s="488">
        <f t="shared" si="63"/>
        <v>31581</v>
      </c>
      <c r="H257" s="491">
        <f>G257</f>
        <v>31581</v>
      </c>
      <c r="I257" s="488">
        <f t="shared" si="64"/>
        <v>0</v>
      </c>
      <c r="J257" s="491"/>
      <c r="K257" s="491"/>
      <c r="L257" s="491"/>
      <c r="M257" s="491"/>
      <c r="N257" s="491"/>
      <c r="O257" s="491"/>
      <c r="P257" s="491"/>
      <c r="Q257" s="491"/>
      <c r="R257" s="491"/>
      <c r="S257" s="491"/>
      <c r="T257" s="489"/>
    </row>
    <row r="258" spans="1:20" ht="14.25">
      <c r="A258" s="484"/>
      <c r="B258" s="484"/>
      <c r="C258" s="484">
        <v>4110</v>
      </c>
      <c r="D258" s="486" t="s">
        <v>470</v>
      </c>
      <c r="E258" s="487">
        <v>72643</v>
      </c>
      <c r="F258" s="487">
        <v>72845</v>
      </c>
      <c r="G258" s="488">
        <f t="shared" si="63"/>
        <v>72845</v>
      </c>
      <c r="H258" s="491">
        <f>G258</f>
        <v>72845</v>
      </c>
      <c r="I258" s="488">
        <f t="shared" si="64"/>
        <v>0</v>
      </c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89"/>
    </row>
    <row r="259" spans="1:20" ht="14.25">
      <c r="A259" s="484"/>
      <c r="B259" s="484"/>
      <c r="C259" s="484">
        <v>4120</v>
      </c>
      <c r="D259" s="486" t="s">
        <v>799</v>
      </c>
      <c r="E259" s="487">
        <v>11082</v>
      </c>
      <c r="F259" s="487">
        <v>11544</v>
      </c>
      <c r="G259" s="488">
        <f t="shared" si="63"/>
        <v>11544</v>
      </c>
      <c r="H259" s="491">
        <f>G259</f>
        <v>11544</v>
      </c>
      <c r="I259" s="488">
        <f t="shared" si="64"/>
        <v>0</v>
      </c>
      <c r="J259" s="491"/>
      <c r="K259" s="491"/>
      <c r="L259" s="491"/>
      <c r="M259" s="491"/>
      <c r="N259" s="491"/>
      <c r="O259" s="491"/>
      <c r="P259" s="491"/>
      <c r="Q259" s="491"/>
      <c r="R259" s="491"/>
      <c r="S259" s="491"/>
      <c r="T259" s="489"/>
    </row>
    <row r="260" spans="1:20" ht="14.25">
      <c r="A260" s="484"/>
      <c r="B260" s="484"/>
      <c r="C260" s="484">
        <v>4170</v>
      </c>
      <c r="D260" s="486" t="s">
        <v>326</v>
      </c>
      <c r="E260" s="487">
        <v>3000</v>
      </c>
      <c r="F260" s="487">
        <v>4200</v>
      </c>
      <c r="G260" s="488">
        <f t="shared" si="63"/>
        <v>4200</v>
      </c>
      <c r="H260" s="491">
        <f>G260</f>
        <v>4200</v>
      </c>
      <c r="I260" s="488">
        <f t="shared" si="64"/>
        <v>0</v>
      </c>
      <c r="J260" s="491"/>
      <c r="K260" s="491"/>
      <c r="L260" s="491"/>
      <c r="M260" s="491"/>
      <c r="N260" s="491"/>
      <c r="O260" s="491"/>
      <c r="P260" s="491"/>
      <c r="Q260" s="491"/>
      <c r="R260" s="491"/>
      <c r="S260" s="491"/>
      <c r="T260" s="489"/>
    </row>
    <row r="261" spans="1:20" ht="14.25">
      <c r="A261" s="484"/>
      <c r="B261" s="484"/>
      <c r="C261" s="484">
        <v>4210</v>
      </c>
      <c r="D261" s="486" t="s">
        <v>328</v>
      </c>
      <c r="E261" s="487">
        <v>92184</v>
      </c>
      <c r="F261" s="487">
        <v>59100</v>
      </c>
      <c r="G261" s="488">
        <f t="shared" si="63"/>
        <v>59100</v>
      </c>
      <c r="H261" s="491">
        <v>0</v>
      </c>
      <c r="I261" s="488">
        <f t="shared" si="64"/>
        <v>59100</v>
      </c>
      <c r="J261" s="491"/>
      <c r="K261" s="491"/>
      <c r="L261" s="491"/>
      <c r="M261" s="491"/>
      <c r="N261" s="491"/>
      <c r="O261" s="491"/>
      <c r="P261" s="491"/>
      <c r="Q261" s="491"/>
      <c r="R261" s="491"/>
      <c r="S261" s="491"/>
      <c r="T261" s="489"/>
    </row>
    <row r="262" spans="1:20" ht="28.5">
      <c r="A262" s="484"/>
      <c r="B262" s="484"/>
      <c r="C262" s="484">
        <v>4240</v>
      </c>
      <c r="D262" s="492" t="s">
        <v>473</v>
      </c>
      <c r="E262" s="487">
        <v>24600</v>
      </c>
      <c r="F262" s="487">
        <v>1000</v>
      </c>
      <c r="G262" s="488">
        <f t="shared" si="63"/>
        <v>1000</v>
      </c>
      <c r="H262" s="488">
        <f>F262-G262</f>
        <v>0</v>
      </c>
      <c r="I262" s="488">
        <f t="shared" si="64"/>
        <v>1000</v>
      </c>
      <c r="J262" s="491"/>
      <c r="K262" s="491"/>
      <c r="L262" s="491"/>
      <c r="M262" s="491"/>
      <c r="N262" s="491"/>
      <c r="O262" s="491"/>
      <c r="P262" s="491"/>
      <c r="Q262" s="491"/>
      <c r="R262" s="491"/>
      <c r="S262" s="491"/>
      <c r="T262" s="489"/>
    </row>
    <row r="263" spans="1:20" ht="14.25">
      <c r="A263" s="484"/>
      <c r="B263" s="484"/>
      <c r="C263" s="484">
        <v>4260</v>
      </c>
      <c r="D263" s="486" t="s">
        <v>388</v>
      </c>
      <c r="E263" s="487">
        <v>10500</v>
      </c>
      <c r="F263" s="487">
        <v>11000</v>
      </c>
      <c r="G263" s="488">
        <f t="shared" si="63"/>
        <v>11000</v>
      </c>
      <c r="H263" s="491">
        <v>0</v>
      </c>
      <c r="I263" s="488">
        <f t="shared" si="64"/>
        <v>11000</v>
      </c>
      <c r="J263" s="491"/>
      <c r="K263" s="491"/>
      <c r="L263" s="491"/>
      <c r="M263" s="491"/>
      <c r="N263" s="491"/>
      <c r="O263" s="491"/>
      <c r="P263" s="491"/>
      <c r="Q263" s="491"/>
      <c r="R263" s="491"/>
      <c r="S263" s="491"/>
      <c r="T263" s="489"/>
    </row>
    <row r="264" spans="1:20" ht="14.25">
      <c r="A264" s="484"/>
      <c r="B264" s="484"/>
      <c r="C264" s="484">
        <v>4270</v>
      </c>
      <c r="D264" s="486" t="s">
        <v>358</v>
      </c>
      <c r="E264" s="487">
        <v>108000</v>
      </c>
      <c r="F264" s="487">
        <v>10000</v>
      </c>
      <c r="G264" s="488">
        <f t="shared" si="63"/>
        <v>10000</v>
      </c>
      <c r="H264" s="491">
        <v>0</v>
      </c>
      <c r="I264" s="488">
        <f t="shared" si="64"/>
        <v>10000</v>
      </c>
      <c r="J264" s="491"/>
      <c r="K264" s="491"/>
      <c r="L264" s="491"/>
      <c r="M264" s="491"/>
      <c r="N264" s="491"/>
      <c r="O264" s="491"/>
      <c r="P264" s="491"/>
      <c r="Q264" s="491"/>
      <c r="R264" s="491"/>
      <c r="S264" s="491"/>
      <c r="T264" s="489"/>
    </row>
    <row r="265" spans="1:20" ht="14.25">
      <c r="A265" s="484"/>
      <c r="B265" s="484"/>
      <c r="C265" s="484">
        <v>4280</v>
      </c>
      <c r="D265" s="486" t="s">
        <v>390</v>
      </c>
      <c r="E265" s="487">
        <v>500</v>
      </c>
      <c r="F265" s="487">
        <v>2150</v>
      </c>
      <c r="G265" s="488">
        <f t="shared" si="63"/>
        <v>2150</v>
      </c>
      <c r="H265" s="491">
        <v>0</v>
      </c>
      <c r="I265" s="488">
        <f t="shared" si="64"/>
        <v>2150</v>
      </c>
      <c r="J265" s="491"/>
      <c r="K265" s="491"/>
      <c r="L265" s="491"/>
      <c r="M265" s="491"/>
      <c r="N265" s="491"/>
      <c r="O265" s="491"/>
      <c r="P265" s="491"/>
      <c r="Q265" s="491"/>
      <c r="R265" s="491"/>
      <c r="S265" s="491"/>
      <c r="T265" s="493"/>
    </row>
    <row r="266" spans="1:20" ht="14.25">
      <c r="A266" s="484"/>
      <c r="B266" s="484"/>
      <c r="C266" s="484">
        <v>4300</v>
      </c>
      <c r="D266" s="486" t="s">
        <v>330</v>
      </c>
      <c r="E266" s="487">
        <v>12620</v>
      </c>
      <c r="F266" s="487">
        <v>8200</v>
      </c>
      <c r="G266" s="488">
        <f t="shared" si="63"/>
        <v>8200</v>
      </c>
      <c r="H266" s="491">
        <v>0</v>
      </c>
      <c r="I266" s="488">
        <f t="shared" si="64"/>
        <v>8200</v>
      </c>
      <c r="J266" s="491"/>
      <c r="K266" s="491"/>
      <c r="L266" s="491"/>
      <c r="M266" s="491"/>
      <c r="N266" s="491"/>
      <c r="O266" s="491"/>
      <c r="P266" s="491"/>
      <c r="Q266" s="491"/>
      <c r="R266" s="491"/>
      <c r="S266" s="491"/>
      <c r="T266" s="494"/>
    </row>
    <row r="267" spans="1:19" ht="14.25">
      <c r="A267" s="484"/>
      <c r="B267" s="484"/>
      <c r="C267" s="484">
        <v>4350</v>
      </c>
      <c r="D267" s="486" t="s">
        <v>800</v>
      </c>
      <c r="E267" s="487">
        <v>1000</v>
      </c>
      <c r="F267" s="487">
        <v>1000</v>
      </c>
      <c r="G267" s="488">
        <f t="shared" si="63"/>
        <v>1000</v>
      </c>
      <c r="H267" s="491">
        <v>0</v>
      </c>
      <c r="I267" s="488">
        <f t="shared" si="64"/>
        <v>1000</v>
      </c>
      <c r="J267" s="491"/>
      <c r="K267" s="491"/>
      <c r="L267" s="491"/>
      <c r="M267" s="491"/>
      <c r="N267" s="491"/>
      <c r="O267" s="491"/>
      <c r="P267" s="491"/>
      <c r="Q267" s="491"/>
      <c r="R267" s="491"/>
      <c r="S267" s="491"/>
    </row>
    <row r="268" spans="1:19" ht="42.75">
      <c r="A268" s="484"/>
      <c r="B268" s="484"/>
      <c r="C268" s="495">
        <v>4370</v>
      </c>
      <c r="D268" s="492" t="s">
        <v>332</v>
      </c>
      <c r="E268" s="487">
        <v>2200</v>
      </c>
      <c r="F268" s="487">
        <v>2000</v>
      </c>
      <c r="G268" s="488">
        <f t="shared" si="63"/>
        <v>2000</v>
      </c>
      <c r="H268" s="488">
        <f>F268-G268</f>
        <v>0</v>
      </c>
      <c r="I268" s="488">
        <f t="shared" si="64"/>
        <v>2000</v>
      </c>
      <c r="J268" s="491"/>
      <c r="K268" s="491"/>
      <c r="L268" s="491"/>
      <c r="M268" s="491"/>
      <c r="N268" s="491"/>
      <c r="O268" s="491"/>
      <c r="P268" s="491"/>
      <c r="Q268" s="491"/>
      <c r="R268" s="491"/>
      <c r="S268" s="491"/>
    </row>
    <row r="269" spans="1:19" ht="14.25">
      <c r="A269" s="484"/>
      <c r="B269" s="484"/>
      <c r="C269" s="484">
        <v>4410</v>
      </c>
      <c r="D269" s="486" t="s">
        <v>380</v>
      </c>
      <c r="E269" s="487">
        <v>700</v>
      </c>
      <c r="F269" s="487">
        <v>700</v>
      </c>
      <c r="G269" s="488">
        <f t="shared" si="63"/>
        <v>700</v>
      </c>
      <c r="H269" s="491">
        <v>0</v>
      </c>
      <c r="I269" s="488">
        <f t="shared" si="64"/>
        <v>700</v>
      </c>
      <c r="J269" s="491"/>
      <c r="K269" s="491"/>
      <c r="L269" s="491"/>
      <c r="M269" s="491"/>
      <c r="N269" s="491"/>
      <c r="O269" s="491"/>
      <c r="P269" s="491"/>
      <c r="Q269" s="491"/>
      <c r="R269" s="491"/>
      <c r="S269" s="491"/>
    </row>
    <row r="270" spans="1:19" ht="14.25">
      <c r="A270" s="484"/>
      <c r="B270" s="484"/>
      <c r="C270" s="484">
        <v>4430</v>
      </c>
      <c r="D270" s="486" t="s">
        <v>334</v>
      </c>
      <c r="E270" s="487">
        <v>2000</v>
      </c>
      <c r="F270" s="487">
        <v>2000</v>
      </c>
      <c r="G270" s="488">
        <f t="shared" si="63"/>
        <v>2000</v>
      </c>
      <c r="H270" s="491">
        <v>0</v>
      </c>
      <c r="I270" s="488">
        <f t="shared" si="64"/>
        <v>2000</v>
      </c>
      <c r="J270" s="491"/>
      <c r="K270" s="491"/>
      <c r="L270" s="491"/>
      <c r="M270" s="491"/>
      <c r="N270" s="491"/>
      <c r="O270" s="491"/>
      <c r="P270" s="491"/>
      <c r="Q270" s="491"/>
      <c r="R270" s="491"/>
      <c r="S270" s="491"/>
    </row>
    <row r="271" spans="1:19" ht="28.5">
      <c r="A271" s="484"/>
      <c r="B271" s="484"/>
      <c r="C271" s="484">
        <v>4440</v>
      </c>
      <c r="D271" s="492" t="s">
        <v>801</v>
      </c>
      <c r="E271" s="487">
        <v>22014</v>
      </c>
      <c r="F271" s="487">
        <v>22247</v>
      </c>
      <c r="G271" s="488">
        <f t="shared" si="63"/>
        <v>22247</v>
      </c>
      <c r="H271" s="488">
        <f>F271-G271</f>
        <v>0</v>
      </c>
      <c r="I271" s="488">
        <f t="shared" si="64"/>
        <v>22247</v>
      </c>
      <c r="J271" s="491"/>
      <c r="K271" s="491"/>
      <c r="L271" s="491"/>
      <c r="M271" s="491"/>
      <c r="N271" s="491"/>
      <c r="O271" s="491"/>
      <c r="P271" s="491"/>
      <c r="Q271" s="491"/>
      <c r="R271" s="491"/>
      <c r="S271" s="491"/>
    </row>
    <row r="272" spans="1:19" ht="42.75">
      <c r="A272" s="484"/>
      <c r="B272" s="484"/>
      <c r="C272" s="495">
        <v>4740</v>
      </c>
      <c r="D272" s="492" t="s">
        <v>802</v>
      </c>
      <c r="E272" s="487">
        <v>800</v>
      </c>
      <c r="F272" s="487">
        <v>500</v>
      </c>
      <c r="G272" s="488">
        <f t="shared" si="63"/>
        <v>500</v>
      </c>
      <c r="H272" s="488">
        <f>F272-G272</f>
        <v>0</v>
      </c>
      <c r="I272" s="488">
        <f t="shared" si="64"/>
        <v>500</v>
      </c>
      <c r="J272" s="491"/>
      <c r="K272" s="491"/>
      <c r="L272" s="491"/>
      <c r="M272" s="491"/>
      <c r="N272" s="491"/>
      <c r="O272" s="491"/>
      <c r="P272" s="491"/>
      <c r="Q272" s="491"/>
      <c r="R272" s="491"/>
      <c r="S272" s="491"/>
    </row>
    <row r="273" spans="1:19" ht="28.5">
      <c r="A273" s="484"/>
      <c r="B273" s="484"/>
      <c r="C273" s="495">
        <v>4750</v>
      </c>
      <c r="D273" s="496" t="s">
        <v>400</v>
      </c>
      <c r="E273" s="487">
        <v>0</v>
      </c>
      <c r="F273" s="487">
        <v>1000</v>
      </c>
      <c r="G273" s="488">
        <f t="shared" si="63"/>
        <v>1000</v>
      </c>
      <c r="H273" s="488">
        <f>F273-G273</f>
        <v>0</v>
      </c>
      <c r="I273" s="488">
        <f t="shared" si="64"/>
        <v>1000</v>
      </c>
      <c r="J273" s="491"/>
      <c r="K273" s="491"/>
      <c r="L273" s="491"/>
      <c r="M273" s="491"/>
      <c r="N273" s="491"/>
      <c r="O273" s="491"/>
      <c r="P273" s="491"/>
      <c r="Q273" s="491"/>
      <c r="R273" s="491"/>
      <c r="S273" s="491"/>
    </row>
    <row r="274" spans="1:19" ht="15">
      <c r="A274" s="497">
        <v>801</v>
      </c>
      <c r="B274" s="497">
        <v>80103</v>
      </c>
      <c r="C274" s="498"/>
      <c r="D274" s="499" t="s">
        <v>803</v>
      </c>
      <c r="E274" s="500">
        <f aca="true" t="shared" si="65" ref="E274:S274">SUM(E275:E281)</f>
        <v>53668</v>
      </c>
      <c r="F274" s="500">
        <f t="shared" si="65"/>
        <v>58150</v>
      </c>
      <c r="G274" s="500">
        <f t="shared" si="65"/>
        <v>58150</v>
      </c>
      <c r="H274" s="500">
        <f t="shared" si="65"/>
        <v>52632</v>
      </c>
      <c r="I274" s="500">
        <f t="shared" si="65"/>
        <v>5518</v>
      </c>
      <c r="J274" s="500">
        <f t="shared" si="65"/>
        <v>0</v>
      </c>
      <c r="K274" s="500">
        <f t="shared" si="65"/>
        <v>0</v>
      </c>
      <c r="L274" s="500">
        <f t="shared" si="65"/>
        <v>0</v>
      </c>
      <c r="M274" s="500">
        <f t="shared" si="65"/>
        <v>0</v>
      </c>
      <c r="N274" s="500">
        <f t="shared" si="65"/>
        <v>0</v>
      </c>
      <c r="O274" s="500">
        <f t="shared" si="65"/>
        <v>0</v>
      </c>
      <c r="P274" s="500">
        <f t="shared" si="65"/>
        <v>0</v>
      </c>
      <c r="Q274" s="500">
        <f t="shared" si="65"/>
        <v>0</v>
      </c>
      <c r="R274" s="500">
        <f t="shared" si="65"/>
        <v>0</v>
      </c>
      <c r="S274" s="500">
        <f t="shared" si="65"/>
        <v>0</v>
      </c>
    </row>
    <row r="275" spans="1:19" ht="14.25">
      <c r="A275" s="501"/>
      <c r="B275" s="501"/>
      <c r="C275" s="501">
        <v>3020</v>
      </c>
      <c r="D275" s="516" t="s">
        <v>384</v>
      </c>
      <c r="E275" s="491">
        <v>2699</v>
      </c>
      <c r="F275" s="491">
        <v>2922</v>
      </c>
      <c r="G275" s="491">
        <f aca="true" t="shared" si="66" ref="G275:G281">F275</f>
        <v>2922</v>
      </c>
      <c r="H275" s="491">
        <v>0</v>
      </c>
      <c r="I275" s="491">
        <f>G275-H275</f>
        <v>2922</v>
      </c>
      <c r="J275" s="491"/>
      <c r="K275" s="491"/>
      <c r="L275" s="491"/>
      <c r="M275" s="491"/>
      <c r="N275" s="491"/>
      <c r="O275" s="491"/>
      <c r="P275" s="491"/>
      <c r="Q275" s="491"/>
      <c r="R275" s="491"/>
      <c r="S275" s="491"/>
    </row>
    <row r="276" spans="1:19" ht="14.25">
      <c r="A276" s="501"/>
      <c r="B276" s="501"/>
      <c r="C276" s="501">
        <v>4010</v>
      </c>
      <c r="D276" s="516" t="s">
        <v>370</v>
      </c>
      <c r="E276" s="491">
        <v>37455</v>
      </c>
      <c r="F276" s="491">
        <v>41028</v>
      </c>
      <c r="G276" s="491">
        <f t="shared" si="66"/>
        <v>41028</v>
      </c>
      <c r="H276" s="491">
        <f>G276</f>
        <v>41028</v>
      </c>
      <c r="I276" s="491">
        <f>G276-H276</f>
        <v>0</v>
      </c>
      <c r="J276" s="491"/>
      <c r="K276" s="491"/>
      <c r="L276" s="491"/>
      <c r="M276" s="491"/>
      <c r="N276" s="491"/>
      <c r="O276" s="491"/>
      <c r="P276" s="491"/>
      <c r="Q276" s="491"/>
      <c r="R276" s="491"/>
      <c r="S276" s="491"/>
    </row>
    <row r="277" spans="1:19" ht="14.25">
      <c r="A277" s="501"/>
      <c r="B277" s="501"/>
      <c r="C277" s="501">
        <v>4040</v>
      </c>
      <c r="D277" s="516" t="s">
        <v>372</v>
      </c>
      <c r="E277" s="491">
        <v>2908</v>
      </c>
      <c r="F277" s="491">
        <v>3184</v>
      </c>
      <c r="G277" s="491">
        <f t="shared" si="66"/>
        <v>3184</v>
      </c>
      <c r="H277" s="491">
        <f>G277</f>
        <v>3184</v>
      </c>
      <c r="I277" s="491">
        <f>G277-H277</f>
        <v>0</v>
      </c>
      <c r="J277" s="491"/>
      <c r="K277" s="491"/>
      <c r="L277" s="491"/>
      <c r="M277" s="491"/>
      <c r="N277" s="491"/>
      <c r="O277" s="491"/>
      <c r="P277" s="491"/>
      <c r="Q277" s="491"/>
      <c r="R277" s="491"/>
      <c r="S277" s="491"/>
    </row>
    <row r="278" spans="1:19" ht="14.25">
      <c r="A278" s="501"/>
      <c r="B278" s="501"/>
      <c r="C278" s="501">
        <v>4110</v>
      </c>
      <c r="D278" s="516" t="s">
        <v>470</v>
      </c>
      <c r="E278" s="491">
        <v>6863</v>
      </c>
      <c r="F278" s="491">
        <v>7268</v>
      </c>
      <c r="G278" s="491">
        <f t="shared" si="66"/>
        <v>7268</v>
      </c>
      <c r="H278" s="491">
        <f>G278</f>
        <v>7268</v>
      </c>
      <c r="I278" s="491">
        <f>G278-H278</f>
        <v>0</v>
      </c>
      <c r="J278" s="491"/>
      <c r="K278" s="491"/>
      <c r="L278" s="491"/>
      <c r="M278" s="491"/>
      <c r="N278" s="491"/>
      <c r="O278" s="491"/>
      <c r="P278" s="491"/>
      <c r="Q278" s="491"/>
      <c r="R278" s="491"/>
      <c r="S278" s="491"/>
    </row>
    <row r="279" spans="1:19" ht="14.25">
      <c r="A279" s="501"/>
      <c r="B279" s="501"/>
      <c r="C279" s="501">
        <v>4120</v>
      </c>
      <c r="D279" s="516" t="s">
        <v>799</v>
      </c>
      <c r="E279" s="491">
        <v>1047</v>
      </c>
      <c r="F279" s="491">
        <v>1152</v>
      </c>
      <c r="G279" s="491">
        <f t="shared" si="66"/>
        <v>1152</v>
      </c>
      <c r="H279" s="491">
        <f>G279</f>
        <v>1152</v>
      </c>
      <c r="I279" s="491">
        <f>G279-H279</f>
        <v>0</v>
      </c>
      <c r="J279" s="491"/>
      <c r="K279" s="491"/>
      <c r="L279" s="491"/>
      <c r="M279" s="491"/>
      <c r="N279" s="491"/>
      <c r="O279" s="491"/>
      <c r="P279" s="491"/>
      <c r="Q279" s="491"/>
      <c r="R279" s="491"/>
      <c r="S279" s="491"/>
    </row>
    <row r="280" spans="1:19" ht="28.5">
      <c r="A280" s="501"/>
      <c r="B280" s="501"/>
      <c r="C280" s="501">
        <v>4240</v>
      </c>
      <c r="D280" s="496" t="s">
        <v>473</v>
      </c>
      <c r="E280" s="488">
        <v>300</v>
      </c>
      <c r="F280" s="488">
        <v>200</v>
      </c>
      <c r="G280" s="488">
        <f t="shared" si="66"/>
        <v>200</v>
      </c>
      <c r="H280" s="488">
        <v>0</v>
      </c>
      <c r="I280" s="488">
        <v>200</v>
      </c>
      <c r="J280" s="491"/>
      <c r="K280" s="491"/>
      <c r="L280" s="491"/>
      <c r="M280" s="491"/>
      <c r="N280" s="491"/>
      <c r="O280" s="491"/>
      <c r="P280" s="491"/>
      <c r="Q280" s="491"/>
      <c r="R280" s="491"/>
      <c r="S280" s="491"/>
    </row>
    <row r="281" spans="1:19" ht="28.5">
      <c r="A281" s="501"/>
      <c r="B281" s="501"/>
      <c r="C281" s="501">
        <v>4440</v>
      </c>
      <c r="D281" s="496" t="s">
        <v>801</v>
      </c>
      <c r="E281" s="491">
        <v>2396</v>
      </c>
      <c r="F281" s="491">
        <v>2396</v>
      </c>
      <c r="G281" s="491">
        <f t="shared" si="66"/>
        <v>2396</v>
      </c>
      <c r="H281" s="491">
        <v>0</v>
      </c>
      <c r="I281" s="491">
        <f>G281-H281</f>
        <v>2396</v>
      </c>
      <c r="J281" s="491"/>
      <c r="K281" s="491"/>
      <c r="L281" s="491"/>
      <c r="M281" s="491"/>
      <c r="N281" s="491"/>
      <c r="O281" s="491"/>
      <c r="P281" s="491"/>
      <c r="Q281" s="491"/>
      <c r="R281" s="491"/>
      <c r="S281" s="491"/>
    </row>
    <row r="282" spans="1:19" ht="15">
      <c r="A282" s="497">
        <v>801</v>
      </c>
      <c r="B282" s="497">
        <v>80110</v>
      </c>
      <c r="C282" s="498"/>
      <c r="D282" s="499" t="s">
        <v>806</v>
      </c>
      <c r="E282" s="500">
        <f aca="true" t="shared" si="67" ref="E282:S282">SUM(E283:E292)</f>
        <v>254910</v>
      </c>
      <c r="F282" s="500">
        <f t="shared" si="67"/>
        <v>255380</v>
      </c>
      <c r="G282" s="500">
        <f t="shared" si="67"/>
        <v>255380</v>
      </c>
      <c r="H282" s="500">
        <f t="shared" si="67"/>
        <v>225169</v>
      </c>
      <c r="I282" s="500">
        <f t="shared" si="67"/>
        <v>30211</v>
      </c>
      <c r="J282" s="500">
        <f t="shared" si="67"/>
        <v>0</v>
      </c>
      <c r="K282" s="500">
        <f t="shared" si="67"/>
        <v>0</v>
      </c>
      <c r="L282" s="500">
        <f t="shared" si="67"/>
        <v>0</v>
      </c>
      <c r="M282" s="500">
        <f t="shared" si="67"/>
        <v>0</v>
      </c>
      <c r="N282" s="500">
        <f t="shared" si="67"/>
        <v>0</v>
      </c>
      <c r="O282" s="500">
        <f t="shared" si="67"/>
        <v>0</v>
      </c>
      <c r="P282" s="500">
        <f t="shared" si="67"/>
        <v>0</v>
      </c>
      <c r="Q282" s="500">
        <f t="shared" si="67"/>
        <v>0</v>
      </c>
      <c r="R282" s="500">
        <f t="shared" si="67"/>
        <v>0</v>
      </c>
      <c r="S282" s="500">
        <f t="shared" si="67"/>
        <v>0</v>
      </c>
    </row>
    <row r="283" spans="1:19" ht="14.25">
      <c r="A283" s="501"/>
      <c r="B283" s="501"/>
      <c r="C283" s="501">
        <v>3020</v>
      </c>
      <c r="D283" s="516" t="s">
        <v>384</v>
      </c>
      <c r="E283" s="488">
        <v>13564</v>
      </c>
      <c r="F283" s="488">
        <v>15554</v>
      </c>
      <c r="G283" s="491">
        <f aca="true" t="shared" si="68" ref="G283:G292">F283</f>
        <v>15554</v>
      </c>
      <c r="H283" s="491">
        <v>0</v>
      </c>
      <c r="I283" s="491">
        <f aca="true" t="shared" si="69" ref="I283:I288">G283-H283</f>
        <v>15554</v>
      </c>
      <c r="J283" s="491"/>
      <c r="K283" s="491"/>
      <c r="L283" s="491"/>
      <c r="M283" s="491"/>
      <c r="N283" s="491"/>
      <c r="O283" s="491"/>
      <c r="P283" s="491"/>
      <c r="Q283" s="491"/>
      <c r="R283" s="491"/>
      <c r="S283" s="491"/>
    </row>
    <row r="284" spans="1:19" ht="14.25">
      <c r="A284" s="501"/>
      <c r="B284" s="501"/>
      <c r="C284" s="501">
        <v>4010</v>
      </c>
      <c r="D284" s="516" t="s">
        <v>370</v>
      </c>
      <c r="E284" s="488">
        <v>165693</v>
      </c>
      <c r="F284" s="488">
        <v>174604</v>
      </c>
      <c r="G284" s="491">
        <f t="shared" si="68"/>
        <v>174604</v>
      </c>
      <c r="H284" s="491">
        <f>G284</f>
        <v>174604</v>
      </c>
      <c r="I284" s="491">
        <f t="shared" si="69"/>
        <v>0</v>
      </c>
      <c r="J284" s="491"/>
      <c r="K284" s="491"/>
      <c r="L284" s="491"/>
      <c r="M284" s="491"/>
      <c r="N284" s="491"/>
      <c r="O284" s="491"/>
      <c r="P284" s="491"/>
      <c r="Q284" s="491"/>
      <c r="R284" s="491"/>
      <c r="S284" s="491"/>
    </row>
    <row r="285" spans="1:19" ht="14.25">
      <c r="A285" s="501"/>
      <c r="B285" s="501"/>
      <c r="C285" s="501">
        <v>4040</v>
      </c>
      <c r="D285" s="516" t="s">
        <v>372</v>
      </c>
      <c r="E285" s="488">
        <v>4279</v>
      </c>
      <c r="F285" s="488">
        <v>14084</v>
      </c>
      <c r="G285" s="491">
        <f t="shared" si="68"/>
        <v>14084</v>
      </c>
      <c r="H285" s="491">
        <f>G285</f>
        <v>14084</v>
      </c>
      <c r="I285" s="491">
        <f t="shared" si="69"/>
        <v>0</v>
      </c>
      <c r="J285" s="491"/>
      <c r="K285" s="491"/>
      <c r="L285" s="491"/>
      <c r="M285" s="491"/>
      <c r="N285" s="491"/>
      <c r="O285" s="491"/>
      <c r="P285" s="491"/>
      <c r="Q285" s="491"/>
      <c r="R285" s="491"/>
      <c r="S285" s="491"/>
    </row>
    <row r="286" spans="1:19" ht="14.25">
      <c r="A286" s="501"/>
      <c r="B286" s="501"/>
      <c r="C286" s="501">
        <v>4110</v>
      </c>
      <c r="D286" s="516" t="s">
        <v>470</v>
      </c>
      <c r="E286" s="488">
        <v>29080</v>
      </c>
      <c r="F286" s="488">
        <v>31491</v>
      </c>
      <c r="G286" s="491">
        <f t="shared" si="68"/>
        <v>31491</v>
      </c>
      <c r="H286" s="491">
        <f>G286</f>
        <v>31491</v>
      </c>
      <c r="I286" s="491">
        <f t="shared" si="69"/>
        <v>0</v>
      </c>
      <c r="J286" s="491"/>
      <c r="K286" s="491"/>
      <c r="L286" s="491"/>
      <c r="M286" s="491"/>
      <c r="N286" s="491"/>
      <c r="O286" s="491"/>
      <c r="P286" s="491"/>
      <c r="Q286" s="491"/>
      <c r="R286" s="491"/>
      <c r="S286" s="491"/>
    </row>
    <row r="287" spans="1:19" ht="14.25">
      <c r="A287" s="501"/>
      <c r="B287" s="501"/>
      <c r="C287" s="501">
        <v>4120</v>
      </c>
      <c r="D287" s="516" t="s">
        <v>799</v>
      </c>
      <c r="E287" s="488">
        <v>4436</v>
      </c>
      <c r="F287" s="488">
        <v>4990</v>
      </c>
      <c r="G287" s="491">
        <f t="shared" si="68"/>
        <v>4990</v>
      </c>
      <c r="H287" s="491">
        <f>G287</f>
        <v>4990</v>
      </c>
      <c r="I287" s="491">
        <f t="shared" si="69"/>
        <v>0</v>
      </c>
      <c r="J287" s="491"/>
      <c r="K287" s="491"/>
      <c r="L287" s="491"/>
      <c r="M287" s="491"/>
      <c r="N287" s="491"/>
      <c r="O287" s="491"/>
      <c r="P287" s="491"/>
      <c r="Q287" s="491"/>
      <c r="R287" s="491"/>
      <c r="S287" s="491"/>
    </row>
    <row r="288" spans="1:19" ht="14.25">
      <c r="A288" s="501"/>
      <c r="B288" s="501"/>
      <c r="C288" s="501">
        <v>4210</v>
      </c>
      <c r="D288" s="516" t="s">
        <v>328</v>
      </c>
      <c r="E288" s="488">
        <v>5323</v>
      </c>
      <c r="F288" s="488">
        <v>1000</v>
      </c>
      <c r="G288" s="491">
        <f t="shared" si="68"/>
        <v>1000</v>
      </c>
      <c r="H288" s="491">
        <v>0</v>
      </c>
      <c r="I288" s="491">
        <f t="shared" si="69"/>
        <v>1000</v>
      </c>
      <c r="J288" s="491"/>
      <c r="K288" s="491"/>
      <c r="L288" s="491"/>
      <c r="M288" s="491"/>
      <c r="N288" s="491"/>
      <c r="O288" s="491"/>
      <c r="P288" s="491"/>
      <c r="Q288" s="491"/>
      <c r="R288" s="491"/>
      <c r="S288" s="491"/>
    </row>
    <row r="289" spans="1:19" ht="28.5">
      <c r="A289" s="501"/>
      <c r="B289" s="501"/>
      <c r="C289" s="501">
        <v>4240</v>
      </c>
      <c r="D289" s="496" t="s">
        <v>473</v>
      </c>
      <c r="E289" s="488">
        <v>20300</v>
      </c>
      <c r="F289" s="488">
        <v>500</v>
      </c>
      <c r="G289" s="488">
        <f t="shared" si="68"/>
        <v>500</v>
      </c>
      <c r="H289" s="488">
        <v>0</v>
      </c>
      <c r="I289" s="488">
        <f>G289</f>
        <v>500</v>
      </c>
      <c r="J289" s="491"/>
      <c r="K289" s="491"/>
      <c r="L289" s="491"/>
      <c r="M289" s="491"/>
      <c r="N289" s="491"/>
      <c r="O289" s="491"/>
      <c r="P289" s="491"/>
      <c r="Q289" s="491"/>
      <c r="R289" s="491"/>
      <c r="S289" s="491"/>
    </row>
    <row r="290" spans="1:19" ht="14.25">
      <c r="A290" s="501"/>
      <c r="B290" s="501"/>
      <c r="C290" s="501">
        <v>4410</v>
      </c>
      <c r="D290" s="516" t="s">
        <v>380</v>
      </c>
      <c r="E290" s="488">
        <v>200</v>
      </c>
      <c r="F290" s="488">
        <v>500</v>
      </c>
      <c r="G290" s="491">
        <f t="shared" si="68"/>
        <v>500</v>
      </c>
      <c r="H290" s="491">
        <v>0</v>
      </c>
      <c r="I290" s="491">
        <f>G290-H290</f>
        <v>500</v>
      </c>
      <c r="J290" s="491"/>
      <c r="K290" s="491"/>
      <c r="L290" s="491"/>
      <c r="M290" s="491"/>
      <c r="N290" s="491"/>
      <c r="O290" s="491"/>
      <c r="P290" s="491"/>
      <c r="Q290" s="491"/>
      <c r="R290" s="491"/>
      <c r="S290" s="491"/>
    </row>
    <row r="291" spans="1:19" ht="28.5">
      <c r="A291" s="501"/>
      <c r="B291" s="501"/>
      <c r="C291" s="501">
        <v>4440</v>
      </c>
      <c r="D291" s="496" t="s">
        <v>801</v>
      </c>
      <c r="E291" s="488">
        <v>11835</v>
      </c>
      <c r="F291" s="488">
        <v>12457</v>
      </c>
      <c r="G291" s="488">
        <f t="shared" si="68"/>
        <v>12457</v>
      </c>
      <c r="H291" s="488">
        <v>0</v>
      </c>
      <c r="I291" s="488">
        <f>G291-H291</f>
        <v>12457</v>
      </c>
      <c r="J291" s="491"/>
      <c r="K291" s="491"/>
      <c r="L291" s="491"/>
      <c r="M291" s="491"/>
      <c r="N291" s="491"/>
      <c r="O291" s="491"/>
      <c r="P291" s="491"/>
      <c r="Q291" s="491"/>
      <c r="R291" s="491"/>
      <c r="S291" s="491"/>
    </row>
    <row r="292" spans="1:19" ht="42.75">
      <c r="A292" s="501"/>
      <c r="B292" s="501"/>
      <c r="C292" s="518">
        <v>4740</v>
      </c>
      <c r="D292" s="496" t="s">
        <v>802</v>
      </c>
      <c r="E292" s="488">
        <v>200</v>
      </c>
      <c r="F292" s="488">
        <v>200</v>
      </c>
      <c r="G292" s="488">
        <f t="shared" si="68"/>
        <v>200</v>
      </c>
      <c r="H292" s="488">
        <v>0</v>
      </c>
      <c r="I292" s="488">
        <v>200</v>
      </c>
      <c r="J292" s="491"/>
      <c r="K292" s="491"/>
      <c r="L292" s="491"/>
      <c r="M292" s="491"/>
      <c r="N292" s="491"/>
      <c r="O292" s="491"/>
      <c r="P292" s="491"/>
      <c r="Q292" s="491"/>
      <c r="R292" s="491"/>
      <c r="S292" s="491"/>
    </row>
    <row r="293" spans="1:19" ht="15">
      <c r="A293" s="497">
        <v>801</v>
      </c>
      <c r="B293" s="497">
        <v>80146</v>
      </c>
      <c r="C293" s="498"/>
      <c r="D293" s="499" t="s">
        <v>812</v>
      </c>
      <c r="E293" s="500">
        <f aca="true" t="shared" si="70" ref="E293:S293">SUM(E294:E296)</f>
        <v>6762</v>
      </c>
      <c r="F293" s="500">
        <f t="shared" si="70"/>
        <v>5600</v>
      </c>
      <c r="G293" s="500">
        <f t="shared" si="70"/>
        <v>5600</v>
      </c>
      <c r="H293" s="500">
        <f t="shared" si="70"/>
        <v>0</v>
      </c>
      <c r="I293" s="500">
        <f t="shared" si="70"/>
        <v>5600</v>
      </c>
      <c r="J293" s="500">
        <f t="shared" si="70"/>
        <v>0</v>
      </c>
      <c r="K293" s="500">
        <f t="shared" si="70"/>
        <v>0</v>
      </c>
      <c r="L293" s="500">
        <f t="shared" si="70"/>
        <v>0</v>
      </c>
      <c r="M293" s="500">
        <f t="shared" si="70"/>
        <v>0</v>
      </c>
      <c r="N293" s="500">
        <f t="shared" si="70"/>
        <v>0</v>
      </c>
      <c r="O293" s="500">
        <f t="shared" si="70"/>
        <v>0</v>
      </c>
      <c r="P293" s="500">
        <f t="shared" si="70"/>
        <v>0</v>
      </c>
      <c r="Q293" s="500">
        <f t="shared" si="70"/>
        <v>0</v>
      </c>
      <c r="R293" s="500">
        <f t="shared" si="70"/>
        <v>0</v>
      </c>
      <c r="S293" s="500">
        <f t="shared" si="70"/>
        <v>0</v>
      </c>
    </row>
    <row r="294" spans="1:19" ht="14.25">
      <c r="A294" s="501"/>
      <c r="B294" s="501"/>
      <c r="C294" s="501">
        <v>4210</v>
      </c>
      <c r="D294" s="516" t="s">
        <v>328</v>
      </c>
      <c r="E294" s="491">
        <v>1415</v>
      </c>
      <c r="F294" s="491">
        <v>1000</v>
      </c>
      <c r="G294" s="491">
        <f>F294</f>
        <v>1000</v>
      </c>
      <c r="H294" s="491">
        <v>0</v>
      </c>
      <c r="I294" s="491">
        <f>G294</f>
        <v>1000</v>
      </c>
      <c r="J294" s="491"/>
      <c r="K294" s="491"/>
      <c r="L294" s="491"/>
      <c r="M294" s="491"/>
      <c r="N294" s="491"/>
      <c r="O294" s="491"/>
      <c r="P294" s="491"/>
      <c r="Q294" s="491"/>
      <c r="R294" s="491"/>
      <c r="S294" s="491"/>
    </row>
    <row r="295" spans="1:19" ht="14.25">
      <c r="A295" s="501"/>
      <c r="B295" s="501"/>
      <c r="C295" s="501">
        <v>4300</v>
      </c>
      <c r="D295" s="516" t="s">
        <v>330</v>
      </c>
      <c r="E295" s="491">
        <v>4997</v>
      </c>
      <c r="F295" s="491">
        <v>3700</v>
      </c>
      <c r="G295" s="491">
        <f>F295</f>
        <v>3700</v>
      </c>
      <c r="H295" s="491">
        <v>0</v>
      </c>
      <c r="I295" s="491">
        <f>G295</f>
        <v>3700</v>
      </c>
      <c r="J295" s="491"/>
      <c r="K295" s="491"/>
      <c r="L295" s="491"/>
      <c r="M295" s="491"/>
      <c r="N295" s="491"/>
      <c r="O295" s="491"/>
      <c r="P295" s="491"/>
      <c r="Q295" s="491"/>
      <c r="R295" s="491"/>
      <c r="S295" s="491"/>
    </row>
    <row r="296" spans="1:19" ht="14.25">
      <c r="A296" s="501"/>
      <c r="B296" s="501"/>
      <c r="C296" s="501">
        <v>4410</v>
      </c>
      <c r="D296" s="516" t="s">
        <v>380</v>
      </c>
      <c r="E296" s="491">
        <v>350</v>
      </c>
      <c r="F296" s="491">
        <v>900</v>
      </c>
      <c r="G296" s="491">
        <f>F296</f>
        <v>900</v>
      </c>
      <c r="H296" s="491">
        <v>0</v>
      </c>
      <c r="I296" s="491">
        <f>G296</f>
        <v>900</v>
      </c>
      <c r="J296" s="491"/>
      <c r="K296" s="491"/>
      <c r="L296" s="491"/>
      <c r="M296" s="491"/>
      <c r="N296" s="491"/>
      <c r="O296" s="491"/>
      <c r="P296" s="491"/>
      <c r="Q296" s="491"/>
      <c r="R296" s="491"/>
      <c r="S296" s="491"/>
    </row>
    <row r="297" spans="1:19" ht="15">
      <c r="A297" s="497">
        <v>801</v>
      </c>
      <c r="B297" s="497">
        <v>80195</v>
      </c>
      <c r="C297" s="498"/>
      <c r="D297" s="499" t="s">
        <v>320</v>
      </c>
      <c r="E297" s="500">
        <f aca="true" t="shared" si="71" ref="E297:S297">SUM(E298)</f>
        <v>6734</v>
      </c>
      <c r="F297" s="500">
        <f t="shared" si="71"/>
        <v>5772</v>
      </c>
      <c r="G297" s="500">
        <f t="shared" si="71"/>
        <v>5772</v>
      </c>
      <c r="H297" s="500">
        <f t="shared" si="71"/>
        <v>0</v>
      </c>
      <c r="I297" s="500">
        <f t="shared" si="71"/>
        <v>5772</v>
      </c>
      <c r="J297" s="500">
        <f t="shared" si="71"/>
        <v>0</v>
      </c>
      <c r="K297" s="500">
        <f t="shared" si="71"/>
        <v>0</v>
      </c>
      <c r="L297" s="500">
        <f t="shared" si="71"/>
        <v>0</v>
      </c>
      <c r="M297" s="500">
        <f t="shared" si="71"/>
        <v>0</v>
      </c>
      <c r="N297" s="500">
        <f t="shared" si="71"/>
        <v>0</v>
      </c>
      <c r="O297" s="500">
        <f t="shared" si="71"/>
        <v>0</v>
      </c>
      <c r="P297" s="500">
        <f t="shared" si="71"/>
        <v>0</v>
      </c>
      <c r="Q297" s="500">
        <f t="shared" si="71"/>
        <v>0</v>
      </c>
      <c r="R297" s="500">
        <f t="shared" si="71"/>
        <v>0</v>
      </c>
      <c r="S297" s="500">
        <f t="shared" si="71"/>
        <v>0</v>
      </c>
    </row>
    <row r="298" spans="1:19" ht="29.25">
      <c r="A298" s="517"/>
      <c r="B298" s="517"/>
      <c r="C298" s="501">
        <v>4440</v>
      </c>
      <c r="D298" s="496" t="s">
        <v>801</v>
      </c>
      <c r="E298" s="488">
        <v>6734</v>
      </c>
      <c r="F298" s="488">
        <v>5772</v>
      </c>
      <c r="G298" s="488">
        <f>F298</f>
        <v>5772</v>
      </c>
      <c r="H298" s="488">
        <v>0</v>
      </c>
      <c r="I298" s="488">
        <f>G298</f>
        <v>5772</v>
      </c>
      <c r="J298" s="491"/>
      <c r="K298" s="491"/>
      <c r="L298" s="491"/>
      <c r="M298" s="491"/>
      <c r="N298" s="491"/>
      <c r="O298" s="491"/>
      <c r="P298" s="491"/>
      <c r="Q298" s="491"/>
      <c r="R298" s="491"/>
      <c r="S298" s="491"/>
    </row>
    <row r="299" spans="1:19" ht="15">
      <c r="A299" s="520"/>
      <c r="B299" s="520"/>
      <c r="C299" s="521"/>
      <c r="D299" s="522" t="s">
        <v>815</v>
      </c>
      <c r="E299" s="523">
        <f aca="true" t="shared" si="72" ref="E299:S299">E297+E293+E282+E274+E254</f>
        <v>1127186</v>
      </c>
      <c r="F299" s="523">
        <f t="shared" si="72"/>
        <v>1002228</v>
      </c>
      <c r="G299" s="523">
        <f t="shared" si="72"/>
        <v>1002228</v>
      </c>
      <c r="H299" s="523">
        <f t="shared" si="72"/>
        <v>798037</v>
      </c>
      <c r="I299" s="523">
        <f t="shared" si="72"/>
        <v>204191</v>
      </c>
      <c r="J299" s="523">
        <f t="shared" si="72"/>
        <v>0</v>
      </c>
      <c r="K299" s="523">
        <f t="shared" si="72"/>
        <v>0</v>
      </c>
      <c r="L299" s="523">
        <f t="shared" si="72"/>
        <v>0</v>
      </c>
      <c r="M299" s="523">
        <f t="shared" si="72"/>
        <v>0</v>
      </c>
      <c r="N299" s="523">
        <f t="shared" si="72"/>
        <v>0</v>
      </c>
      <c r="O299" s="523">
        <f t="shared" si="72"/>
        <v>0</v>
      </c>
      <c r="P299" s="523">
        <f t="shared" si="72"/>
        <v>0</v>
      </c>
      <c r="Q299" s="523">
        <f t="shared" si="72"/>
        <v>0</v>
      </c>
      <c r="R299" s="523">
        <f t="shared" si="72"/>
        <v>0</v>
      </c>
      <c r="S299" s="523">
        <f t="shared" si="72"/>
        <v>0</v>
      </c>
    </row>
    <row r="300" spans="1:19" ht="15">
      <c r="A300" s="497">
        <v>852</v>
      </c>
      <c r="B300" s="497">
        <v>85295</v>
      </c>
      <c r="C300" s="497"/>
      <c r="D300" s="524" t="s">
        <v>320</v>
      </c>
      <c r="E300" s="500">
        <f aca="true" t="shared" si="73" ref="E300:S300">SUM(E301:E306)</f>
        <v>22040.13</v>
      </c>
      <c r="F300" s="500">
        <f t="shared" si="73"/>
        <v>5260</v>
      </c>
      <c r="G300" s="500">
        <f t="shared" si="73"/>
        <v>5260</v>
      </c>
      <c r="H300" s="500">
        <f t="shared" si="73"/>
        <v>5260</v>
      </c>
      <c r="I300" s="500">
        <f t="shared" si="73"/>
        <v>0</v>
      </c>
      <c r="J300" s="500">
        <f t="shared" si="73"/>
        <v>0</v>
      </c>
      <c r="K300" s="500">
        <f t="shared" si="73"/>
        <v>0</v>
      </c>
      <c r="L300" s="500">
        <f t="shared" si="73"/>
        <v>0</v>
      </c>
      <c r="M300" s="500">
        <f t="shared" si="73"/>
        <v>0</v>
      </c>
      <c r="N300" s="500">
        <f t="shared" si="73"/>
        <v>0</v>
      </c>
      <c r="O300" s="500">
        <f t="shared" si="73"/>
        <v>0</v>
      </c>
      <c r="P300" s="500">
        <f t="shared" si="73"/>
        <v>0</v>
      </c>
      <c r="Q300" s="500">
        <f t="shared" si="73"/>
        <v>0</v>
      </c>
      <c r="R300" s="500">
        <f t="shared" si="73"/>
        <v>0</v>
      </c>
      <c r="S300" s="500">
        <f t="shared" si="73"/>
        <v>0</v>
      </c>
    </row>
    <row r="301" spans="1:19" ht="15">
      <c r="A301" s="506"/>
      <c r="B301" s="506"/>
      <c r="C301" s="503">
        <v>4113</v>
      </c>
      <c r="D301" s="516" t="s">
        <v>470</v>
      </c>
      <c r="E301" s="508">
        <v>759</v>
      </c>
      <c r="F301" s="508">
        <v>687</v>
      </c>
      <c r="G301" s="508">
        <f aca="true" t="shared" si="74" ref="G301:H303">F301</f>
        <v>687</v>
      </c>
      <c r="H301" s="508">
        <f t="shared" si="74"/>
        <v>687</v>
      </c>
      <c r="I301" s="508">
        <v>0</v>
      </c>
      <c r="J301" s="508"/>
      <c r="K301" s="508"/>
      <c r="L301" s="508"/>
      <c r="M301" s="508"/>
      <c r="N301" s="508"/>
      <c r="O301" s="508"/>
      <c r="P301" s="508"/>
      <c r="Q301" s="508"/>
      <c r="R301" s="508"/>
      <c r="S301" s="508"/>
    </row>
    <row r="302" spans="1:19" ht="15">
      <c r="A302" s="506"/>
      <c r="B302" s="506"/>
      <c r="C302" s="503">
        <v>4123</v>
      </c>
      <c r="D302" s="516" t="s">
        <v>799</v>
      </c>
      <c r="E302" s="508">
        <v>116</v>
      </c>
      <c r="F302" s="508">
        <v>109</v>
      </c>
      <c r="G302" s="508">
        <f t="shared" si="74"/>
        <v>109</v>
      </c>
      <c r="H302" s="508">
        <f t="shared" si="74"/>
        <v>109</v>
      </c>
      <c r="I302" s="508">
        <v>0</v>
      </c>
      <c r="J302" s="508"/>
      <c r="K302" s="508"/>
      <c r="L302" s="508"/>
      <c r="M302" s="508"/>
      <c r="N302" s="508"/>
      <c r="O302" s="508"/>
      <c r="P302" s="508"/>
      <c r="Q302" s="508"/>
      <c r="R302" s="508"/>
      <c r="S302" s="508"/>
    </row>
    <row r="303" spans="1:19" ht="14.25">
      <c r="A303" s="496"/>
      <c r="B303" s="496"/>
      <c r="C303" s="519">
        <v>4173</v>
      </c>
      <c r="D303" s="496" t="s">
        <v>326</v>
      </c>
      <c r="E303" s="491">
        <v>5414</v>
      </c>
      <c r="F303" s="491">
        <v>4464</v>
      </c>
      <c r="G303" s="508">
        <f t="shared" si="74"/>
        <v>4464</v>
      </c>
      <c r="H303" s="508">
        <f t="shared" si="74"/>
        <v>4464</v>
      </c>
      <c r="I303" s="491">
        <v>0</v>
      </c>
      <c r="J303" s="491"/>
      <c r="K303" s="491"/>
      <c r="L303" s="491"/>
      <c r="M303" s="491"/>
      <c r="N303" s="491"/>
      <c r="O303" s="491"/>
      <c r="P303" s="491"/>
      <c r="Q303" s="491"/>
      <c r="R303" s="491"/>
      <c r="S303" s="491"/>
    </row>
    <row r="304" spans="1:19" ht="14.25">
      <c r="A304" s="516"/>
      <c r="B304" s="516"/>
      <c r="C304" s="501">
        <v>4213</v>
      </c>
      <c r="D304" s="516" t="s">
        <v>328</v>
      </c>
      <c r="E304" s="491">
        <v>10439</v>
      </c>
      <c r="F304" s="491">
        <v>0</v>
      </c>
      <c r="G304" s="491">
        <v>0</v>
      </c>
      <c r="H304" s="491">
        <v>0</v>
      </c>
      <c r="I304" s="491">
        <v>0</v>
      </c>
      <c r="J304" s="491"/>
      <c r="K304" s="491"/>
      <c r="L304" s="491"/>
      <c r="M304" s="491"/>
      <c r="N304" s="491"/>
      <c r="O304" s="491"/>
      <c r="P304" s="491"/>
      <c r="Q304" s="491"/>
      <c r="R304" s="491"/>
      <c r="S304" s="491"/>
    </row>
    <row r="305" spans="1:19" ht="14.25">
      <c r="A305" s="516"/>
      <c r="B305" s="516"/>
      <c r="C305" s="519">
        <v>4273</v>
      </c>
      <c r="D305" s="516" t="s">
        <v>358</v>
      </c>
      <c r="E305" s="491">
        <v>501</v>
      </c>
      <c r="F305" s="491">
        <v>0</v>
      </c>
      <c r="G305" s="491">
        <v>0</v>
      </c>
      <c r="H305" s="491">
        <v>0</v>
      </c>
      <c r="I305" s="491">
        <v>0</v>
      </c>
      <c r="J305" s="491"/>
      <c r="K305" s="491"/>
      <c r="L305" s="491"/>
      <c r="M305" s="491"/>
      <c r="N305" s="491"/>
      <c r="O305" s="491"/>
      <c r="P305" s="491"/>
      <c r="Q305" s="491"/>
      <c r="R305" s="491"/>
      <c r="S305" s="491"/>
    </row>
    <row r="306" spans="1:19" ht="14.25">
      <c r="A306" s="516"/>
      <c r="B306" s="516"/>
      <c r="C306" s="519">
        <v>4303</v>
      </c>
      <c r="D306" s="496" t="s">
        <v>330</v>
      </c>
      <c r="E306" s="491">
        <v>4811.13</v>
      </c>
      <c r="F306" s="491">
        <v>0</v>
      </c>
      <c r="G306" s="491">
        <v>0</v>
      </c>
      <c r="H306" s="491">
        <v>0</v>
      </c>
      <c r="I306" s="491">
        <v>0</v>
      </c>
      <c r="J306" s="491"/>
      <c r="K306" s="491"/>
      <c r="L306" s="491"/>
      <c r="M306" s="491"/>
      <c r="N306" s="491"/>
      <c r="O306" s="491"/>
      <c r="P306" s="491"/>
      <c r="Q306" s="491"/>
      <c r="R306" s="491"/>
      <c r="S306" s="491"/>
    </row>
    <row r="307" spans="1:19" ht="15">
      <c r="A307" s="520"/>
      <c r="B307" s="520"/>
      <c r="C307" s="521"/>
      <c r="D307" s="522" t="s">
        <v>816</v>
      </c>
      <c r="E307" s="523">
        <f aca="true" t="shared" si="75" ref="E307:S307">E300</f>
        <v>22040.13</v>
      </c>
      <c r="F307" s="523">
        <f t="shared" si="75"/>
        <v>5260</v>
      </c>
      <c r="G307" s="523">
        <f t="shared" si="75"/>
        <v>5260</v>
      </c>
      <c r="H307" s="523">
        <f t="shared" si="75"/>
        <v>5260</v>
      </c>
      <c r="I307" s="523">
        <f t="shared" si="75"/>
        <v>0</v>
      </c>
      <c r="J307" s="523">
        <f t="shared" si="75"/>
        <v>0</v>
      </c>
      <c r="K307" s="523">
        <f t="shared" si="75"/>
        <v>0</v>
      </c>
      <c r="L307" s="523">
        <f t="shared" si="75"/>
        <v>0</v>
      </c>
      <c r="M307" s="523">
        <f t="shared" si="75"/>
        <v>0</v>
      </c>
      <c r="N307" s="523">
        <f t="shared" si="75"/>
        <v>0</v>
      </c>
      <c r="O307" s="523">
        <f t="shared" si="75"/>
        <v>0</v>
      </c>
      <c r="P307" s="523">
        <f t="shared" si="75"/>
        <v>0</v>
      </c>
      <c r="Q307" s="523">
        <f t="shared" si="75"/>
        <v>0</v>
      </c>
      <c r="R307" s="523">
        <f t="shared" si="75"/>
        <v>0</v>
      </c>
      <c r="S307" s="523">
        <f t="shared" si="75"/>
        <v>0</v>
      </c>
    </row>
    <row r="308" spans="1:19" ht="15">
      <c r="A308" s="497">
        <v>854</v>
      </c>
      <c r="B308" s="497">
        <v>85401</v>
      </c>
      <c r="C308" s="498"/>
      <c r="D308" s="499" t="s">
        <v>817</v>
      </c>
      <c r="E308" s="500">
        <f aca="true" t="shared" si="76" ref="E308:S308">SUM(E309:E314)</f>
        <v>23859</v>
      </c>
      <c r="F308" s="500">
        <f t="shared" si="76"/>
        <v>25639</v>
      </c>
      <c r="G308" s="500">
        <f t="shared" si="76"/>
        <v>25639</v>
      </c>
      <c r="H308" s="500">
        <f t="shared" si="76"/>
        <v>21401</v>
      </c>
      <c r="I308" s="500">
        <f t="shared" si="76"/>
        <v>4238</v>
      </c>
      <c r="J308" s="500">
        <f t="shared" si="76"/>
        <v>0</v>
      </c>
      <c r="K308" s="500">
        <f t="shared" si="76"/>
        <v>0</v>
      </c>
      <c r="L308" s="500">
        <f t="shared" si="76"/>
        <v>0</v>
      </c>
      <c r="M308" s="500">
        <f t="shared" si="76"/>
        <v>0</v>
      </c>
      <c r="N308" s="500">
        <f t="shared" si="76"/>
        <v>0</v>
      </c>
      <c r="O308" s="500">
        <f t="shared" si="76"/>
        <v>0</v>
      </c>
      <c r="P308" s="500">
        <f t="shared" si="76"/>
        <v>0</v>
      </c>
      <c r="Q308" s="500">
        <f t="shared" si="76"/>
        <v>0</v>
      </c>
      <c r="R308" s="500">
        <f t="shared" si="76"/>
        <v>0</v>
      </c>
      <c r="S308" s="500">
        <f t="shared" si="76"/>
        <v>0</v>
      </c>
    </row>
    <row r="309" spans="1:19" ht="14.25">
      <c r="A309" s="501"/>
      <c r="B309" s="501"/>
      <c r="C309" s="501">
        <v>3020</v>
      </c>
      <c r="D309" s="516" t="s">
        <v>384</v>
      </c>
      <c r="E309" s="491">
        <v>2644</v>
      </c>
      <c r="F309" s="491">
        <v>2849</v>
      </c>
      <c r="G309" s="491">
        <f aca="true" t="shared" si="77" ref="G309:G314">F309</f>
        <v>2849</v>
      </c>
      <c r="H309" s="491">
        <v>0</v>
      </c>
      <c r="I309" s="491">
        <f aca="true" t="shared" si="78" ref="I309:I314">G309-H309</f>
        <v>2849</v>
      </c>
      <c r="J309" s="491"/>
      <c r="K309" s="491"/>
      <c r="L309" s="491"/>
      <c r="M309" s="491"/>
      <c r="N309" s="491"/>
      <c r="O309" s="491"/>
      <c r="P309" s="491"/>
      <c r="Q309" s="491"/>
      <c r="R309" s="491"/>
      <c r="S309" s="491"/>
    </row>
    <row r="310" spans="1:19" ht="14.25">
      <c r="A310" s="501"/>
      <c r="B310" s="501"/>
      <c r="C310" s="501">
        <v>4010</v>
      </c>
      <c r="D310" s="516" t="s">
        <v>370</v>
      </c>
      <c r="E310" s="491">
        <v>15173</v>
      </c>
      <c r="F310" s="491">
        <v>16435</v>
      </c>
      <c r="G310" s="491">
        <f t="shared" si="77"/>
        <v>16435</v>
      </c>
      <c r="H310" s="491">
        <f>G310</f>
        <v>16435</v>
      </c>
      <c r="I310" s="491">
        <f t="shared" si="78"/>
        <v>0</v>
      </c>
      <c r="J310" s="491"/>
      <c r="K310" s="491"/>
      <c r="L310" s="491"/>
      <c r="M310" s="491"/>
      <c r="N310" s="491"/>
      <c r="O310" s="491"/>
      <c r="P310" s="491"/>
      <c r="Q310" s="491"/>
      <c r="R310" s="491"/>
      <c r="S310" s="491"/>
    </row>
    <row r="311" spans="1:19" ht="14.25">
      <c r="A311" s="501"/>
      <c r="B311" s="501"/>
      <c r="C311" s="501">
        <v>4040</v>
      </c>
      <c r="D311" s="516" t="s">
        <v>372</v>
      </c>
      <c r="E311" s="491">
        <v>1158</v>
      </c>
      <c r="F311" s="491">
        <v>1290</v>
      </c>
      <c r="G311" s="491">
        <f t="shared" si="77"/>
        <v>1290</v>
      </c>
      <c r="H311" s="491">
        <f>G311</f>
        <v>1290</v>
      </c>
      <c r="I311" s="491">
        <f t="shared" si="78"/>
        <v>0</v>
      </c>
      <c r="J311" s="491"/>
      <c r="K311" s="491"/>
      <c r="L311" s="491"/>
      <c r="M311" s="491"/>
      <c r="N311" s="491"/>
      <c r="O311" s="491"/>
      <c r="P311" s="491"/>
      <c r="Q311" s="491"/>
      <c r="R311" s="491"/>
      <c r="S311" s="491"/>
    </row>
    <row r="312" spans="1:19" ht="14.25">
      <c r="A312" s="501"/>
      <c r="B312" s="501"/>
      <c r="C312" s="501">
        <v>4110</v>
      </c>
      <c r="D312" s="516" t="s">
        <v>470</v>
      </c>
      <c r="E312" s="491">
        <v>2963</v>
      </c>
      <c r="F312" s="491">
        <v>3173</v>
      </c>
      <c r="G312" s="491">
        <f t="shared" si="77"/>
        <v>3173</v>
      </c>
      <c r="H312" s="491">
        <f>G312</f>
        <v>3173</v>
      </c>
      <c r="I312" s="491">
        <f t="shared" si="78"/>
        <v>0</v>
      </c>
      <c r="J312" s="491"/>
      <c r="K312" s="491"/>
      <c r="L312" s="491"/>
      <c r="M312" s="491"/>
      <c r="N312" s="491"/>
      <c r="O312" s="491"/>
      <c r="P312" s="491"/>
      <c r="Q312" s="491"/>
      <c r="R312" s="491"/>
      <c r="S312" s="491"/>
    </row>
    <row r="313" spans="1:19" ht="14.25">
      <c r="A313" s="501"/>
      <c r="B313" s="501"/>
      <c r="C313" s="501">
        <v>4120</v>
      </c>
      <c r="D313" s="516" t="s">
        <v>799</v>
      </c>
      <c r="E313" s="491">
        <v>531</v>
      </c>
      <c r="F313" s="491">
        <v>503</v>
      </c>
      <c r="G313" s="491">
        <f t="shared" si="77"/>
        <v>503</v>
      </c>
      <c r="H313" s="491">
        <f>G313</f>
        <v>503</v>
      </c>
      <c r="I313" s="491">
        <f t="shared" si="78"/>
        <v>0</v>
      </c>
      <c r="J313" s="491"/>
      <c r="K313" s="491"/>
      <c r="L313" s="491"/>
      <c r="M313" s="491"/>
      <c r="N313" s="491"/>
      <c r="O313" s="491"/>
      <c r="P313" s="491"/>
      <c r="Q313" s="491"/>
      <c r="R313" s="491"/>
      <c r="S313" s="491"/>
    </row>
    <row r="314" spans="1:19" ht="28.5">
      <c r="A314" s="516"/>
      <c r="B314" s="516"/>
      <c r="C314" s="501">
        <v>4440</v>
      </c>
      <c r="D314" s="496" t="s">
        <v>801</v>
      </c>
      <c r="E314" s="491">
        <v>1390</v>
      </c>
      <c r="F314" s="491">
        <v>1389</v>
      </c>
      <c r="G314" s="491">
        <f t="shared" si="77"/>
        <v>1389</v>
      </c>
      <c r="H314" s="491">
        <v>0</v>
      </c>
      <c r="I314" s="491">
        <f t="shared" si="78"/>
        <v>1389</v>
      </c>
      <c r="J314" s="491"/>
      <c r="K314" s="491"/>
      <c r="L314" s="491"/>
      <c r="M314" s="491"/>
      <c r="N314" s="491"/>
      <c r="O314" s="491"/>
      <c r="P314" s="491"/>
      <c r="Q314" s="491"/>
      <c r="R314" s="491"/>
      <c r="S314" s="491"/>
    </row>
    <row r="315" spans="1:19" ht="15">
      <c r="A315" s="499">
        <v>854</v>
      </c>
      <c r="B315" s="499">
        <v>85415</v>
      </c>
      <c r="C315" s="498"/>
      <c r="D315" s="499" t="s">
        <v>818</v>
      </c>
      <c r="E315" s="500">
        <f aca="true" t="shared" si="79" ref="E315:S315">E316</f>
        <v>6290</v>
      </c>
      <c r="F315" s="500">
        <f t="shared" si="79"/>
        <v>0</v>
      </c>
      <c r="G315" s="500">
        <f t="shared" si="79"/>
        <v>0</v>
      </c>
      <c r="H315" s="500">
        <f t="shared" si="79"/>
        <v>0</v>
      </c>
      <c r="I315" s="500">
        <f t="shared" si="79"/>
        <v>0</v>
      </c>
      <c r="J315" s="500">
        <f t="shared" si="79"/>
        <v>0</v>
      </c>
      <c r="K315" s="500">
        <f t="shared" si="79"/>
        <v>0</v>
      </c>
      <c r="L315" s="500">
        <f t="shared" si="79"/>
        <v>0</v>
      </c>
      <c r="M315" s="500">
        <f t="shared" si="79"/>
        <v>0</v>
      </c>
      <c r="N315" s="500">
        <f t="shared" si="79"/>
        <v>0</v>
      </c>
      <c r="O315" s="500">
        <f t="shared" si="79"/>
        <v>0</v>
      </c>
      <c r="P315" s="500">
        <f t="shared" si="79"/>
        <v>0</v>
      </c>
      <c r="Q315" s="500">
        <f t="shared" si="79"/>
        <v>0</v>
      </c>
      <c r="R315" s="500">
        <f t="shared" si="79"/>
        <v>0</v>
      </c>
      <c r="S315" s="500">
        <f t="shared" si="79"/>
        <v>0</v>
      </c>
    </row>
    <row r="316" spans="1:19" ht="14.25">
      <c r="A316" s="516"/>
      <c r="B316" s="516"/>
      <c r="C316" s="501">
        <v>3260</v>
      </c>
      <c r="D316" s="516" t="s">
        <v>820</v>
      </c>
      <c r="E316" s="491">
        <v>6290</v>
      </c>
      <c r="F316" s="491">
        <v>0</v>
      </c>
      <c r="G316" s="491">
        <v>0</v>
      </c>
      <c r="H316" s="491">
        <v>0</v>
      </c>
      <c r="I316" s="491">
        <v>0</v>
      </c>
      <c r="J316" s="491"/>
      <c r="K316" s="491"/>
      <c r="L316" s="491"/>
      <c r="M316" s="491"/>
      <c r="N316" s="491"/>
      <c r="O316" s="491"/>
      <c r="P316" s="491"/>
      <c r="Q316" s="491"/>
      <c r="R316" s="491"/>
      <c r="S316" s="491"/>
    </row>
    <row r="317" spans="1:19" ht="15">
      <c r="A317" s="520"/>
      <c r="B317" s="520"/>
      <c r="C317" s="521"/>
      <c r="D317" s="522" t="s">
        <v>821</v>
      </c>
      <c r="E317" s="523">
        <f aca="true" t="shared" si="80" ref="E317:S317">E315+E308</f>
        <v>30149</v>
      </c>
      <c r="F317" s="523">
        <f t="shared" si="80"/>
        <v>25639</v>
      </c>
      <c r="G317" s="523">
        <f t="shared" si="80"/>
        <v>25639</v>
      </c>
      <c r="H317" s="523">
        <f t="shared" si="80"/>
        <v>21401</v>
      </c>
      <c r="I317" s="523">
        <f t="shared" si="80"/>
        <v>4238</v>
      </c>
      <c r="J317" s="523">
        <f t="shared" si="80"/>
        <v>0</v>
      </c>
      <c r="K317" s="523">
        <f t="shared" si="80"/>
        <v>0</v>
      </c>
      <c r="L317" s="523">
        <f t="shared" si="80"/>
        <v>0</v>
      </c>
      <c r="M317" s="523">
        <f t="shared" si="80"/>
        <v>0</v>
      </c>
      <c r="N317" s="523">
        <f t="shared" si="80"/>
        <v>0</v>
      </c>
      <c r="O317" s="523">
        <f t="shared" si="80"/>
        <v>0</v>
      </c>
      <c r="P317" s="523">
        <f t="shared" si="80"/>
        <v>0</v>
      </c>
      <c r="Q317" s="523">
        <f t="shared" si="80"/>
        <v>0</v>
      </c>
      <c r="R317" s="523">
        <f t="shared" si="80"/>
        <v>0</v>
      </c>
      <c r="S317" s="523">
        <f t="shared" si="80"/>
        <v>0</v>
      </c>
    </row>
    <row r="318" spans="1:19" ht="15">
      <c r="A318" s="455" t="s">
        <v>165</v>
      </c>
      <c r="B318" s="455"/>
      <c r="C318" s="455"/>
      <c r="D318" s="455"/>
      <c r="E318" s="543">
        <f aca="true" t="shared" si="81" ref="E318:S318">E317+E307+E299</f>
        <v>1179375.13</v>
      </c>
      <c r="F318" s="543">
        <f t="shared" si="81"/>
        <v>1033127</v>
      </c>
      <c r="G318" s="543">
        <f t="shared" si="81"/>
        <v>1033127</v>
      </c>
      <c r="H318" s="543">
        <f t="shared" si="81"/>
        <v>824698</v>
      </c>
      <c r="I318" s="543">
        <f t="shared" si="81"/>
        <v>208429</v>
      </c>
      <c r="J318" s="543">
        <f t="shared" si="81"/>
        <v>0</v>
      </c>
      <c r="K318" s="543">
        <f t="shared" si="81"/>
        <v>0</v>
      </c>
      <c r="L318" s="543">
        <f t="shared" si="81"/>
        <v>0</v>
      </c>
      <c r="M318" s="543">
        <f t="shared" si="81"/>
        <v>0</v>
      </c>
      <c r="N318" s="543">
        <f t="shared" si="81"/>
        <v>0</v>
      </c>
      <c r="O318" s="543">
        <f t="shared" si="81"/>
        <v>0</v>
      </c>
      <c r="P318" s="543">
        <f t="shared" si="81"/>
        <v>0</v>
      </c>
      <c r="Q318" s="543">
        <f t="shared" si="81"/>
        <v>0</v>
      </c>
      <c r="R318" s="543">
        <f t="shared" si="81"/>
        <v>0</v>
      </c>
      <c r="S318" s="543">
        <f t="shared" si="81"/>
        <v>0</v>
      </c>
    </row>
    <row r="321" spans="1:20" ht="18">
      <c r="A321" s="452" t="s">
        <v>826</v>
      </c>
      <c r="B321" s="452"/>
      <c r="C321" s="452"/>
      <c r="D321" s="452"/>
      <c r="E321" s="452"/>
      <c r="F321" s="452"/>
      <c r="G321" s="452"/>
      <c r="H321" s="452"/>
      <c r="I321" s="452"/>
      <c r="J321" s="452"/>
      <c r="K321" s="452"/>
      <c r="L321" s="452"/>
      <c r="M321" s="452"/>
      <c r="N321" s="452"/>
      <c r="O321" s="452"/>
      <c r="P321" s="452"/>
      <c r="Q321" s="452"/>
      <c r="R321" s="452"/>
      <c r="S321" s="452"/>
      <c r="T321" s="452"/>
    </row>
    <row r="322" spans="1:19" ht="18">
      <c r="A322" s="2"/>
      <c r="B322" s="2"/>
      <c r="C322" s="2"/>
      <c r="D322" s="2"/>
      <c r="E322" s="456" t="s">
        <v>829</v>
      </c>
      <c r="F322" s="456"/>
      <c r="G322" s="456"/>
      <c r="H322" s="456"/>
      <c r="I322" s="456"/>
      <c r="J322" s="456"/>
      <c r="K322" s="456"/>
      <c r="L322" s="456"/>
      <c r="M322" s="456"/>
      <c r="N322" s="456"/>
      <c r="O322" s="456"/>
      <c r="P322" s="456"/>
      <c r="Q322" s="456"/>
      <c r="R322" s="456"/>
      <c r="S322" s="456"/>
    </row>
    <row r="323" spans="1:20" ht="12.75">
      <c r="A323" s="469"/>
      <c r="B323" s="469"/>
      <c r="C323" s="469"/>
      <c r="D323" s="469"/>
      <c r="E323" s="469"/>
      <c r="F323" s="469"/>
      <c r="G323" s="469"/>
      <c r="I323" s="470"/>
      <c r="J323" s="470"/>
      <c r="K323" s="470"/>
      <c r="L323" s="470"/>
      <c r="M323" s="470"/>
      <c r="N323" s="470"/>
      <c r="O323" s="470"/>
      <c r="P323" s="470"/>
      <c r="Q323" s="470"/>
      <c r="R323" s="470"/>
      <c r="S323" s="470" t="s">
        <v>110</v>
      </c>
      <c r="T323" s="471" t="s">
        <v>125</v>
      </c>
    </row>
    <row r="324" spans="1:20" ht="12.75">
      <c r="A324" s="457" t="s">
        <v>66</v>
      </c>
      <c r="B324" s="457" t="s">
        <v>67</v>
      </c>
      <c r="C324" s="457" t="s">
        <v>180</v>
      </c>
      <c r="D324" s="457" t="s">
        <v>82</v>
      </c>
      <c r="E324" s="457" t="s">
        <v>797</v>
      </c>
      <c r="F324" s="457" t="s">
        <v>278</v>
      </c>
      <c r="G324" s="457" t="s">
        <v>70</v>
      </c>
      <c r="H324" s="457"/>
      <c r="I324" s="457"/>
      <c r="J324" s="457"/>
      <c r="K324" s="457"/>
      <c r="L324" s="457"/>
      <c r="M324" s="457"/>
      <c r="N324" s="457"/>
      <c r="O324" s="457"/>
      <c r="P324" s="457"/>
      <c r="Q324" s="457"/>
      <c r="R324" s="457"/>
      <c r="S324" s="457"/>
      <c r="T324" s="457"/>
    </row>
    <row r="325" spans="1:20" ht="12.75">
      <c r="A325" s="457"/>
      <c r="B325" s="457"/>
      <c r="C325" s="457"/>
      <c r="D325" s="457"/>
      <c r="E325" s="457"/>
      <c r="F325" s="457"/>
      <c r="G325" s="458" t="s">
        <v>105</v>
      </c>
      <c r="H325" s="459" t="s">
        <v>142</v>
      </c>
      <c r="I325" s="459"/>
      <c r="J325" s="459"/>
      <c r="K325" s="459"/>
      <c r="L325" s="459"/>
      <c r="M325" s="459"/>
      <c r="N325" s="459"/>
      <c r="O325" s="473"/>
      <c r="P325" s="545" t="s">
        <v>142</v>
      </c>
      <c r="Q325" s="545"/>
      <c r="R325" s="545"/>
      <c r="S325" s="545"/>
      <c r="T325" s="485"/>
    </row>
    <row r="326" spans="1:20" ht="140.25">
      <c r="A326" s="457"/>
      <c r="B326" s="457"/>
      <c r="C326" s="457"/>
      <c r="D326" s="457"/>
      <c r="E326" s="457"/>
      <c r="F326" s="457"/>
      <c r="G326" s="457"/>
      <c r="H326" s="472" t="s">
        <v>294</v>
      </c>
      <c r="I326" s="472" t="s">
        <v>295</v>
      </c>
      <c r="J326" s="472" t="s">
        <v>267</v>
      </c>
      <c r="K326" s="472" t="s">
        <v>268</v>
      </c>
      <c r="L326" s="472" t="s">
        <v>306</v>
      </c>
      <c r="M326" s="472" t="s">
        <v>296</v>
      </c>
      <c r="N326" s="472" t="s">
        <v>269</v>
      </c>
      <c r="O326" s="474" t="s">
        <v>270</v>
      </c>
      <c r="P326" s="472" t="s">
        <v>298</v>
      </c>
      <c r="Q326" s="475" t="s">
        <v>299</v>
      </c>
      <c r="R326" s="474" t="s">
        <v>271</v>
      </c>
      <c r="S326" s="474" t="s">
        <v>272</v>
      </c>
      <c r="T326" s="485"/>
    </row>
    <row r="327" spans="1:20" ht="12.75">
      <c r="A327" s="476">
        <v>1</v>
      </c>
      <c r="B327" s="476">
        <v>2</v>
      </c>
      <c r="C327" s="476">
        <v>3</v>
      </c>
      <c r="D327" s="476">
        <v>4</v>
      </c>
      <c r="E327" s="476">
        <v>5</v>
      </c>
      <c r="F327" s="476">
        <v>5</v>
      </c>
      <c r="G327" s="476">
        <v>6</v>
      </c>
      <c r="H327" s="476">
        <v>7</v>
      </c>
      <c r="I327" s="476">
        <v>8</v>
      </c>
      <c r="J327" s="476">
        <v>9</v>
      </c>
      <c r="K327" s="476">
        <v>10</v>
      </c>
      <c r="L327" s="476">
        <v>11</v>
      </c>
      <c r="M327" s="476">
        <v>12</v>
      </c>
      <c r="N327" s="476">
        <v>13</v>
      </c>
      <c r="O327" s="476">
        <v>14</v>
      </c>
      <c r="P327" s="476">
        <v>15</v>
      </c>
      <c r="Q327" s="477">
        <v>16</v>
      </c>
      <c r="R327" s="477">
        <v>17</v>
      </c>
      <c r="S327" s="476">
        <v>18</v>
      </c>
      <c r="T327" s="478">
        <v>13</v>
      </c>
    </row>
    <row r="328" spans="1:20" ht="15">
      <c r="A328" s="479">
        <v>801</v>
      </c>
      <c r="B328" s="479">
        <v>80101</v>
      </c>
      <c r="C328" s="480"/>
      <c r="D328" s="481" t="s">
        <v>798</v>
      </c>
      <c r="E328" s="482">
        <f aca="true" t="shared" si="82" ref="E328:O328">SUM(E329:E347)</f>
        <v>733162</v>
      </c>
      <c r="F328" s="482">
        <f t="shared" si="82"/>
        <v>616684</v>
      </c>
      <c r="G328" s="482">
        <f t="shared" si="82"/>
        <v>616684</v>
      </c>
      <c r="H328" s="482">
        <f t="shared" si="82"/>
        <v>519769</v>
      </c>
      <c r="I328" s="482">
        <f t="shared" si="82"/>
        <v>96915</v>
      </c>
      <c r="J328" s="482">
        <f t="shared" si="82"/>
        <v>0</v>
      </c>
      <c r="K328" s="482">
        <f t="shared" si="82"/>
        <v>0</v>
      </c>
      <c r="L328" s="482">
        <f t="shared" si="82"/>
        <v>0</v>
      </c>
      <c r="M328" s="482">
        <f t="shared" si="82"/>
        <v>0</v>
      </c>
      <c r="N328" s="482">
        <f t="shared" si="82"/>
        <v>0</v>
      </c>
      <c r="O328" s="482">
        <f t="shared" si="82"/>
        <v>0</v>
      </c>
      <c r="P328" s="482">
        <f>SUM(P329:P346)</f>
        <v>0</v>
      </c>
      <c r="Q328" s="482">
        <f>SUM(Q329:Q347)</f>
        <v>0</v>
      </c>
      <c r="R328" s="482">
        <f>SUM(R329:R347)</f>
        <v>0</v>
      </c>
      <c r="S328" s="482">
        <f>SUM(S329:S347)</f>
        <v>0</v>
      </c>
      <c r="T328" s="483"/>
    </row>
    <row r="329" spans="1:20" ht="14.25">
      <c r="A329" s="484"/>
      <c r="B329" s="484"/>
      <c r="C329" s="484">
        <v>3020</v>
      </c>
      <c r="D329" s="486" t="s">
        <v>384</v>
      </c>
      <c r="E329" s="487">
        <v>37605</v>
      </c>
      <c r="F329" s="487">
        <v>38652</v>
      </c>
      <c r="G329" s="488">
        <f aca="true" t="shared" si="83" ref="G329:G347">F329</f>
        <v>38652</v>
      </c>
      <c r="H329" s="487">
        <v>0</v>
      </c>
      <c r="I329" s="488">
        <f aca="true" t="shared" si="84" ref="I329:I347">G329-H329</f>
        <v>38652</v>
      </c>
      <c r="J329" s="487"/>
      <c r="K329" s="488"/>
      <c r="L329" s="487"/>
      <c r="M329" s="488"/>
      <c r="N329" s="487"/>
      <c r="O329" s="488"/>
      <c r="P329" s="487"/>
      <c r="Q329" s="488"/>
      <c r="R329" s="487"/>
      <c r="S329" s="488"/>
      <c r="T329" s="489"/>
    </row>
    <row r="330" spans="1:20" ht="14.25">
      <c r="A330" s="484"/>
      <c r="B330" s="484"/>
      <c r="C330" s="484">
        <v>4010</v>
      </c>
      <c r="D330" s="486" t="s">
        <v>370</v>
      </c>
      <c r="E330" s="487">
        <v>393412</v>
      </c>
      <c r="F330" s="487">
        <v>400287</v>
      </c>
      <c r="G330" s="488">
        <f t="shared" si="83"/>
        <v>400287</v>
      </c>
      <c r="H330" s="490">
        <f>G330</f>
        <v>400287</v>
      </c>
      <c r="I330" s="488">
        <f t="shared" si="84"/>
        <v>0</v>
      </c>
      <c r="J330" s="491"/>
      <c r="K330" s="491"/>
      <c r="L330" s="491"/>
      <c r="M330" s="491"/>
      <c r="N330" s="491"/>
      <c r="O330" s="491"/>
      <c r="P330" s="491"/>
      <c r="Q330" s="491"/>
      <c r="R330" s="491"/>
      <c r="S330" s="491"/>
      <c r="T330" s="489"/>
    </row>
    <row r="331" spans="1:20" ht="14.25">
      <c r="A331" s="484"/>
      <c r="B331" s="484"/>
      <c r="C331" s="484">
        <v>4040</v>
      </c>
      <c r="D331" s="486" t="s">
        <v>372</v>
      </c>
      <c r="E331" s="487">
        <v>27655</v>
      </c>
      <c r="F331" s="487">
        <v>33695</v>
      </c>
      <c r="G331" s="488">
        <f t="shared" si="83"/>
        <v>33695</v>
      </c>
      <c r="H331" s="490">
        <f>G331</f>
        <v>33695</v>
      </c>
      <c r="I331" s="488">
        <f t="shared" si="84"/>
        <v>0</v>
      </c>
      <c r="J331" s="491"/>
      <c r="K331" s="491"/>
      <c r="L331" s="491"/>
      <c r="M331" s="491"/>
      <c r="N331" s="491"/>
      <c r="O331" s="491"/>
      <c r="P331" s="491"/>
      <c r="Q331" s="491"/>
      <c r="R331" s="491"/>
      <c r="S331" s="491"/>
      <c r="T331" s="489"/>
    </row>
    <row r="332" spans="1:20" ht="14.25">
      <c r="A332" s="484"/>
      <c r="B332" s="484"/>
      <c r="C332" s="484">
        <v>4110</v>
      </c>
      <c r="D332" s="486" t="s">
        <v>470</v>
      </c>
      <c r="E332" s="487">
        <v>68353</v>
      </c>
      <c r="F332" s="487">
        <v>70086</v>
      </c>
      <c r="G332" s="488">
        <f t="shared" si="83"/>
        <v>70086</v>
      </c>
      <c r="H332" s="490">
        <f>G332</f>
        <v>70086</v>
      </c>
      <c r="I332" s="488">
        <f t="shared" si="84"/>
        <v>0</v>
      </c>
      <c r="J332" s="491"/>
      <c r="K332" s="491"/>
      <c r="L332" s="491"/>
      <c r="M332" s="491"/>
      <c r="N332" s="491"/>
      <c r="O332" s="491"/>
      <c r="P332" s="491"/>
      <c r="Q332" s="491"/>
      <c r="R332" s="491"/>
      <c r="S332" s="491"/>
      <c r="T332" s="489"/>
    </row>
    <row r="333" spans="1:20" ht="14.25">
      <c r="A333" s="484"/>
      <c r="B333" s="484"/>
      <c r="C333" s="484">
        <v>4120</v>
      </c>
      <c r="D333" s="486" t="s">
        <v>799</v>
      </c>
      <c r="E333" s="487">
        <v>10870</v>
      </c>
      <c r="F333" s="487">
        <v>11501</v>
      </c>
      <c r="G333" s="488">
        <f t="shared" si="83"/>
        <v>11501</v>
      </c>
      <c r="H333" s="490">
        <f>G333</f>
        <v>11501</v>
      </c>
      <c r="I333" s="488">
        <f t="shared" si="84"/>
        <v>0</v>
      </c>
      <c r="J333" s="491"/>
      <c r="K333" s="491"/>
      <c r="L333" s="491"/>
      <c r="M333" s="491"/>
      <c r="N333" s="491"/>
      <c r="O333" s="491"/>
      <c r="P333" s="491"/>
      <c r="Q333" s="491"/>
      <c r="R333" s="491"/>
      <c r="S333" s="491"/>
      <c r="T333" s="489"/>
    </row>
    <row r="334" spans="1:20" ht="14.25">
      <c r="A334" s="484"/>
      <c r="B334" s="484"/>
      <c r="C334" s="484">
        <v>4170</v>
      </c>
      <c r="D334" s="486" t="s">
        <v>326</v>
      </c>
      <c r="E334" s="487">
        <v>1400</v>
      </c>
      <c r="F334" s="487">
        <v>4200</v>
      </c>
      <c r="G334" s="488">
        <f t="shared" si="83"/>
        <v>4200</v>
      </c>
      <c r="H334" s="490">
        <f>G334</f>
        <v>4200</v>
      </c>
      <c r="I334" s="488">
        <f t="shared" si="84"/>
        <v>0</v>
      </c>
      <c r="J334" s="491"/>
      <c r="K334" s="491"/>
      <c r="L334" s="491"/>
      <c r="M334" s="491"/>
      <c r="N334" s="491"/>
      <c r="O334" s="491"/>
      <c r="P334" s="491"/>
      <c r="Q334" s="491"/>
      <c r="R334" s="491"/>
      <c r="S334" s="491"/>
      <c r="T334" s="489"/>
    </row>
    <row r="335" spans="1:20" ht="14.25">
      <c r="A335" s="484"/>
      <c r="B335" s="484"/>
      <c r="C335" s="484">
        <v>4210</v>
      </c>
      <c r="D335" s="486" t="s">
        <v>328</v>
      </c>
      <c r="E335" s="487">
        <v>37695</v>
      </c>
      <c r="F335" s="487">
        <v>15500</v>
      </c>
      <c r="G335" s="488">
        <f t="shared" si="83"/>
        <v>15500</v>
      </c>
      <c r="H335" s="490">
        <v>0</v>
      </c>
      <c r="I335" s="488">
        <f t="shared" si="84"/>
        <v>15500</v>
      </c>
      <c r="J335" s="491"/>
      <c r="K335" s="491"/>
      <c r="L335" s="491"/>
      <c r="M335" s="491"/>
      <c r="N335" s="491"/>
      <c r="O335" s="491"/>
      <c r="P335" s="491"/>
      <c r="Q335" s="491"/>
      <c r="R335" s="491"/>
      <c r="S335" s="491"/>
      <c r="T335" s="489"/>
    </row>
    <row r="336" spans="1:20" ht="28.5">
      <c r="A336" s="484"/>
      <c r="B336" s="484"/>
      <c r="C336" s="484">
        <v>4240</v>
      </c>
      <c r="D336" s="492" t="s">
        <v>473</v>
      </c>
      <c r="E336" s="487">
        <v>10200</v>
      </c>
      <c r="F336" s="487">
        <v>1000</v>
      </c>
      <c r="G336" s="488">
        <f t="shared" si="83"/>
        <v>1000</v>
      </c>
      <c r="H336" s="490">
        <v>0</v>
      </c>
      <c r="I336" s="488">
        <f t="shared" si="84"/>
        <v>1000</v>
      </c>
      <c r="J336" s="491"/>
      <c r="K336" s="491"/>
      <c r="L336" s="491"/>
      <c r="M336" s="491"/>
      <c r="N336" s="491"/>
      <c r="O336" s="491"/>
      <c r="P336" s="491"/>
      <c r="Q336" s="491"/>
      <c r="R336" s="491"/>
      <c r="S336" s="491"/>
      <c r="T336" s="489"/>
    </row>
    <row r="337" spans="1:20" ht="14.25">
      <c r="A337" s="484"/>
      <c r="B337" s="484"/>
      <c r="C337" s="484">
        <v>4260</v>
      </c>
      <c r="D337" s="486" t="s">
        <v>388</v>
      </c>
      <c r="E337" s="487">
        <v>4940</v>
      </c>
      <c r="F337" s="487">
        <v>4950</v>
      </c>
      <c r="G337" s="488">
        <f t="shared" si="83"/>
        <v>4950</v>
      </c>
      <c r="H337" s="490">
        <v>0</v>
      </c>
      <c r="I337" s="488">
        <f t="shared" si="84"/>
        <v>4950</v>
      </c>
      <c r="J337" s="491"/>
      <c r="K337" s="491"/>
      <c r="L337" s="491"/>
      <c r="M337" s="491"/>
      <c r="N337" s="491"/>
      <c r="O337" s="491"/>
      <c r="P337" s="491"/>
      <c r="Q337" s="491"/>
      <c r="R337" s="491"/>
      <c r="S337" s="491"/>
      <c r="T337" s="489"/>
    </row>
    <row r="338" spans="1:20" ht="14.25">
      <c r="A338" s="484"/>
      <c r="B338" s="484"/>
      <c r="C338" s="484">
        <v>4270</v>
      </c>
      <c r="D338" s="486" t="s">
        <v>358</v>
      </c>
      <c r="E338" s="487">
        <v>91583</v>
      </c>
      <c r="F338" s="487">
        <v>5000</v>
      </c>
      <c r="G338" s="488">
        <f t="shared" si="83"/>
        <v>5000</v>
      </c>
      <c r="H338" s="490">
        <v>0</v>
      </c>
      <c r="I338" s="488">
        <f t="shared" si="84"/>
        <v>5000</v>
      </c>
      <c r="J338" s="491"/>
      <c r="K338" s="491"/>
      <c r="L338" s="491"/>
      <c r="M338" s="491"/>
      <c r="N338" s="491"/>
      <c r="O338" s="491"/>
      <c r="P338" s="491"/>
      <c r="Q338" s="491"/>
      <c r="R338" s="491"/>
      <c r="S338" s="491"/>
      <c r="T338" s="489"/>
    </row>
    <row r="339" spans="1:20" ht="14.25">
      <c r="A339" s="484"/>
      <c r="B339" s="484"/>
      <c r="C339" s="484">
        <v>4280</v>
      </c>
      <c r="D339" s="486" t="s">
        <v>390</v>
      </c>
      <c r="E339" s="487">
        <v>60</v>
      </c>
      <c r="F339" s="487">
        <v>360</v>
      </c>
      <c r="G339" s="488">
        <f t="shared" si="83"/>
        <v>360</v>
      </c>
      <c r="H339" s="490">
        <v>0</v>
      </c>
      <c r="I339" s="488">
        <f t="shared" si="84"/>
        <v>360</v>
      </c>
      <c r="J339" s="491"/>
      <c r="K339" s="491"/>
      <c r="L339" s="491"/>
      <c r="M339" s="491"/>
      <c r="N339" s="491"/>
      <c r="O339" s="491"/>
      <c r="P339" s="491"/>
      <c r="Q339" s="491"/>
      <c r="R339" s="491"/>
      <c r="S339" s="491"/>
      <c r="T339" s="493"/>
    </row>
    <row r="340" spans="1:20" ht="14.25">
      <c r="A340" s="484"/>
      <c r="B340" s="484"/>
      <c r="C340" s="484">
        <v>4300</v>
      </c>
      <c r="D340" s="486" t="s">
        <v>330</v>
      </c>
      <c r="E340" s="487">
        <v>5950</v>
      </c>
      <c r="F340" s="487">
        <v>5500</v>
      </c>
      <c r="G340" s="488">
        <f t="shared" si="83"/>
        <v>5500</v>
      </c>
      <c r="H340" s="490">
        <v>0</v>
      </c>
      <c r="I340" s="488">
        <f t="shared" si="84"/>
        <v>5500</v>
      </c>
      <c r="J340" s="491"/>
      <c r="K340" s="491"/>
      <c r="L340" s="491"/>
      <c r="M340" s="491"/>
      <c r="N340" s="491"/>
      <c r="O340" s="491"/>
      <c r="P340" s="491"/>
      <c r="Q340" s="491"/>
      <c r="R340" s="491"/>
      <c r="S340" s="491"/>
      <c r="T340" s="494"/>
    </row>
    <row r="341" spans="1:19" ht="42.75">
      <c r="A341" s="484"/>
      <c r="B341" s="484"/>
      <c r="C341" s="495">
        <v>4370</v>
      </c>
      <c r="D341" s="492" t="s">
        <v>332</v>
      </c>
      <c r="E341" s="487">
        <v>1700</v>
      </c>
      <c r="F341" s="487">
        <v>1600</v>
      </c>
      <c r="G341" s="488">
        <f t="shared" si="83"/>
        <v>1600</v>
      </c>
      <c r="H341" s="490">
        <v>0</v>
      </c>
      <c r="I341" s="488">
        <f t="shared" si="84"/>
        <v>1600</v>
      </c>
      <c r="J341" s="491"/>
      <c r="K341" s="491"/>
      <c r="L341" s="491"/>
      <c r="M341" s="491"/>
      <c r="N341" s="491"/>
      <c r="O341" s="491"/>
      <c r="P341" s="491"/>
      <c r="Q341" s="491"/>
      <c r="R341" s="491"/>
      <c r="S341" s="491"/>
    </row>
    <row r="342" spans="1:19" ht="14.25">
      <c r="A342" s="484"/>
      <c r="B342" s="484"/>
      <c r="C342" s="484">
        <v>4410</v>
      </c>
      <c r="D342" s="486" t="s">
        <v>380</v>
      </c>
      <c r="E342" s="487">
        <v>700</v>
      </c>
      <c r="F342" s="487">
        <v>600</v>
      </c>
      <c r="G342" s="488">
        <f t="shared" si="83"/>
        <v>600</v>
      </c>
      <c r="H342" s="490">
        <v>0</v>
      </c>
      <c r="I342" s="488">
        <f t="shared" si="84"/>
        <v>600</v>
      </c>
      <c r="J342" s="491"/>
      <c r="K342" s="491"/>
      <c r="L342" s="491"/>
      <c r="M342" s="491"/>
      <c r="N342" s="491"/>
      <c r="O342" s="491"/>
      <c r="P342" s="491"/>
      <c r="Q342" s="491"/>
      <c r="R342" s="491"/>
      <c r="S342" s="491"/>
    </row>
    <row r="343" spans="1:19" ht="14.25">
      <c r="A343" s="484"/>
      <c r="B343" s="484"/>
      <c r="C343" s="484">
        <v>4430</v>
      </c>
      <c r="D343" s="486" t="s">
        <v>334</v>
      </c>
      <c r="E343" s="487">
        <v>240</v>
      </c>
      <c r="F343" s="487">
        <v>250</v>
      </c>
      <c r="G343" s="488">
        <f t="shared" si="83"/>
        <v>250</v>
      </c>
      <c r="H343" s="490">
        <v>0</v>
      </c>
      <c r="I343" s="488">
        <f t="shared" si="84"/>
        <v>250</v>
      </c>
      <c r="J343" s="491"/>
      <c r="K343" s="491"/>
      <c r="L343" s="491"/>
      <c r="M343" s="491"/>
      <c r="N343" s="491"/>
      <c r="O343" s="491"/>
      <c r="P343" s="491"/>
      <c r="Q343" s="491"/>
      <c r="R343" s="491"/>
      <c r="S343" s="491"/>
    </row>
    <row r="344" spans="1:19" ht="28.5">
      <c r="A344" s="484"/>
      <c r="B344" s="484"/>
      <c r="C344" s="484">
        <v>4440</v>
      </c>
      <c r="D344" s="492" t="s">
        <v>801</v>
      </c>
      <c r="E344" s="487">
        <v>23549</v>
      </c>
      <c r="F344" s="487">
        <v>22753</v>
      </c>
      <c r="G344" s="488">
        <f t="shared" si="83"/>
        <v>22753</v>
      </c>
      <c r="H344" s="490">
        <v>0</v>
      </c>
      <c r="I344" s="488">
        <f t="shared" si="84"/>
        <v>22753</v>
      </c>
      <c r="J344" s="491"/>
      <c r="K344" s="491"/>
      <c r="L344" s="491"/>
      <c r="M344" s="491"/>
      <c r="N344" s="491"/>
      <c r="O344" s="491"/>
      <c r="P344" s="491"/>
      <c r="Q344" s="491"/>
      <c r="R344" s="491"/>
      <c r="S344" s="491"/>
    </row>
    <row r="345" spans="1:19" ht="42.75">
      <c r="A345" s="484"/>
      <c r="B345" s="484"/>
      <c r="C345" s="495">
        <v>4740</v>
      </c>
      <c r="D345" s="492" t="s">
        <v>802</v>
      </c>
      <c r="E345" s="487">
        <v>250</v>
      </c>
      <c r="F345" s="487">
        <v>250</v>
      </c>
      <c r="G345" s="488">
        <f t="shared" si="83"/>
        <v>250</v>
      </c>
      <c r="H345" s="490">
        <v>0</v>
      </c>
      <c r="I345" s="488">
        <f t="shared" si="84"/>
        <v>250</v>
      </c>
      <c r="J345" s="491"/>
      <c r="K345" s="491"/>
      <c r="L345" s="491"/>
      <c r="M345" s="491"/>
      <c r="N345" s="491"/>
      <c r="O345" s="491"/>
      <c r="P345" s="491"/>
      <c r="Q345" s="491"/>
      <c r="R345" s="491"/>
      <c r="S345" s="491"/>
    </row>
    <row r="346" spans="1:19" ht="28.5">
      <c r="A346" s="484"/>
      <c r="B346" s="484"/>
      <c r="C346" s="495">
        <v>4750</v>
      </c>
      <c r="D346" s="496" t="s">
        <v>400</v>
      </c>
      <c r="E346" s="487">
        <v>0</v>
      </c>
      <c r="F346" s="487">
        <v>500</v>
      </c>
      <c r="G346" s="488">
        <f t="shared" si="83"/>
        <v>500</v>
      </c>
      <c r="H346" s="490">
        <v>0</v>
      </c>
      <c r="I346" s="488">
        <f t="shared" si="84"/>
        <v>500</v>
      </c>
      <c r="J346" s="491"/>
      <c r="K346" s="491"/>
      <c r="L346" s="491"/>
      <c r="M346" s="491"/>
      <c r="N346" s="491"/>
      <c r="O346" s="491"/>
      <c r="P346" s="491"/>
      <c r="Q346" s="491"/>
      <c r="R346" s="491"/>
      <c r="S346" s="491"/>
    </row>
    <row r="347" spans="1:19" ht="28.5">
      <c r="A347" s="484"/>
      <c r="B347" s="484"/>
      <c r="C347" s="495">
        <v>6060</v>
      </c>
      <c r="D347" s="492" t="s">
        <v>830</v>
      </c>
      <c r="E347" s="487">
        <v>17000</v>
      </c>
      <c r="F347" s="487">
        <v>0</v>
      </c>
      <c r="G347" s="488">
        <f t="shared" si="83"/>
        <v>0</v>
      </c>
      <c r="H347" s="490">
        <v>0</v>
      </c>
      <c r="I347" s="488">
        <f t="shared" si="84"/>
        <v>0</v>
      </c>
      <c r="J347" s="491"/>
      <c r="K347" s="491"/>
      <c r="L347" s="491"/>
      <c r="M347" s="491"/>
      <c r="N347" s="491"/>
      <c r="O347" s="491"/>
      <c r="P347" s="491"/>
      <c r="Q347" s="491"/>
      <c r="R347" s="491"/>
      <c r="S347" s="491"/>
    </row>
    <row r="348" spans="1:19" ht="15">
      <c r="A348" s="497">
        <v>801</v>
      </c>
      <c r="B348" s="497">
        <v>80103</v>
      </c>
      <c r="C348" s="498"/>
      <c r="D348" s="499" t="s">
        <v>803</v>
      </c>
      <c r="E348" s="500">
        <f aca="true" t="shared" si="85" ref="E348:S348">SUM(E349:E355)</f>
        <v>63621</v>
      </c>
      <c r="F348" s="500">
        <f t="shared" si="85"/>
        <v>67324</v>
      </c>
      <c r="G348" s="500">
        <f t="shared" si="85"/>
        <v>67324</v>
      </c>
      <c r="H348" s="500">
        <f t="shared" si="85"/>
        <v>59790</v>
      </c>
      <c r="I348" s="500">
        <f t="shared" si="85"/>
        <v>7534</v>
      </c>
      <c r="J348" s="500">
        <f t="shared" si="85"/>
        <v>0</v>
      </c>
      <c r="K348" s="500">
        <f t="shared" si="85"/>
        <v>0</v>
      </c>
      <c r="L348" s="500">
        <f t="shared" si="85"/>
        <v>0</v>
      </c>
      <c r="M348" s="500">
        <f t="shared" si="85"/>
        <v>0</v>
      </c>
      <c r="N348" s="500">
        <f t="shared" si="85"/>
        <v>0</v>
      </c>
      <c r="O348" s="500">
        <f t="shared" si="85"/>
        <v>0</v>
      </c>
      <c r="P348" s="500">
        <f t="shared" si="85"/>
        <v>0</v>
      </c>
      <c r="Q348" s="500">
        <f t="shared" si="85"/>
        <v>0</v>
      </c>
      <c r="R348" s="500">
        <f t="shared" si="85"/>
        <v>0</v>
      </c>
      <c r="S348" s="500">
        <f t="shared" si="85"/>
        <v>0</v>
      </c>
    </row>
    <row r="349" spans="1:19" ht="14.25">
      <c r="A349" s="501"/>
      <c r="B349" s="501"/>
      <c r="C349" s="501">
        <v>3020</v>
      </c>
      <c r="D349" s="516" t="s">
        <v>384</v>
      </c>
      <c r="E349" s="491">
        <v>4766</v>
      </c>
      <c r="F349" s="490">
        <v>5038</v>
      </c>
      <c r="G349" s="490">
        <f aca="true" t="shared" si="86" ref="G349:G355">F349</f>
        <v>5038</v>
      </c>
      <c r="H349" s="490">
        <v>0</v>
      </c>
      <c r="I349" s="490">
        <f aca="true" t="shared" si="87" ref="I349:I355">G349-H349</f>
        <v>5038</v>
      </c>
      <c r="J349" s="491"/>
      <c r="K349" s="491"/>
      <c r="L349" s="491"/>
      <c r="M349" s="491"/>
      <c r="N349" s="491"/>
      <c r="O349" s="491"/>
      <c r="P349" s="491"/>
      <c r="Q349" s="491"/>
      <c r="R349" s="491"/>
      <c r="S349" s="491"/>
    </row>
    <row r="350" spans="1:19" ht="14.25">
      <c r="A350" s="501"/>
      <c r="B350" s="501"/>
      <c r="C350" s="501">
        <v>4010</v>
      </c>
      <c r="D350" s="516" t="s">
        <v>370</v>
      </c>
      <c r="E350" s="491">
        <v>43626</v>
      </c>
      <c r="F350" s="490">
        <v>46424</v>
      </c>
      <c r="G350" s="490">
        <f t="shared" si="86"/>
        <v>46424</v>
      </c>
      <c r="H350" s="490">
        <f>G350</f>
        <v>46424</v>
      </c>
      <c r="I350" s="490">
        <f t="shared" si="87"/>
        <v>0</v>
      </c>
      <c r="J350" s="491"/>
      <c r="K350" s="491"/>
      <c r="L350" s="491"/>
      <c r="M350" s="491"/>
      <c r="N350" s="491"/>
      <c r="O350" s="491"/>
      <c r="P350" s="491"/>
      <c r="Q350" s="491"/>
      <c r="R350" s="491"/>
      <c r="S350" s="491"/>
    </row>
    <row r="351" spans="1:19" ht="14.25">
      <c r="A351" s="501"/>
      <c r="B351" s="501"/>
      <c r="C351" s="501">
        <v>4040</v>
      </c>
      <c r="D351" s="516" t="s">
        <v>372</v>
      </c>
      <c r="E351" s="491">
        <v>3436</v>
      </c>
      <c r="F351" s="490">
        <v>3708</v>
      </c>
      <c r="G351" s="490">
        <f t="shared" si="86"/>
        <v>3708</v>
      </c>
      <c r="H351" s="490">
        <f>G351</f>
        <v>3708</v>
      </c>
      <c r="I351" s="490">
        <f t="shared" si="87"/>
        <v>0</v>
      </c>
      <c r="J351" s="491"/>
      <c r="K351" s="491"/>
      <c r="L351" s="491"/>
      <c r="M351" s="491"/>
      <c r="N351" s="491"/>
      <c r="O351" s="491"/>
      <c r="P351" s="491"/>
      <c r="Q351" s="491"/>
      <c r="R351" s="491"/>
      <c r="S351" s="491"/>
    </row>
    <row r="352" spans="1:19" ht="14.25">
      <c r="A352" s="501"/>
      <c r="B352" s="501"/>
      <c r="C352" s="501">
        <v>4110</v>
      </c>
      <c r="D352" s="516" t="s">
        <v>470</v>
      </c>
      <c r="E352" s="491">
        <v>7824</v>
      </c>
      <c r="F352" s="490">
        <v>8310</v>
      </c>
      <c r="G352" s="490">
        <f t="shared" si="86"/>
        <v>8310</v>
      </c>
      <c r="H352" s="490">
        <f>G352</f>
        <v>8310</v>
      </c>
      <c r="I352" s="490">
        <f t="shared" si="87"/>
        <v>0</v>
      </c>
      <c r="J352" s="491"/>
      <c r="K352" s="491"/>
      <c r="L352" s="491"/>
      <c r="M352" s="491"/>
      <c r="N352" s="491"/>
      <c r="O352" s="491"/>
      <c r="P352" s="491"/>
      <c r="Q352" s="491"/>
      <c r="R352" s="491"/>
      <c r="S352" s="491"/>
    </row>
    <row r="353" spans="1:19" ht="14.25">
      <c r="A353" s="501"/>
      <c r="B353" s="501"/>
      <c r="C353" s="501">
        <v>4120</v>
      </c>
      <c r="D353" s="516" t="s">
        <v>799</v>
      </c>
      <c r="E353" s="491">
        <v>1273</v>
      </c>
      <c r="F353" s="490">
        <v>1348</v>
      </c>
      <c r="G353" s="490">
        <f t="shared" si="86"/>
        <v>1348</v>
      </c>
      <c r="H353" s="490">
        <f>G353</f>
        <v>1348</v>
      </c>
      <c r="I353" s="490">
        <f t="shared" si="87"/>
        <v>0</v>
      </c>
      <c r="J353" s="491"/>
      <c r="K353" s="491"/>
      <c r="L353" s="491"/>
      <c r="M353" s="491"/>
      <c r="N353" s="491"/>
      <c r="O353" s="491"/>
      <c r="P353" s="491"/>
      <c r="Q353" s="491"/>
      <c r="R353" s="491"/>
      <c r="S353" s="491"/>
    </row>
    <row r="354" spans="1:19" ht="28.5">
      <c r="A354" s="501"/>
      <c r="B354" s="501"/>
      <c r="C354" s="501">
        <v>4240</v>
      </c>
      <c r="D354" s="496" t="s">
        <v>473</v>
      </c>
      <c r="E354" s="491">
        <v>300</v>
      </c>
      <c r="F354" s="490">
        <v>100</v>
      </c>
      <c r="G354" s="490">
        <f t="shared" si="86"/>
        <v>100</v>
      </c>
      <c r="H354" s="490">
        <v>0</v>
      </c>
      <c r="I354" s="490">
        <f t="shared" si="87"/>
        <v>100</v>
      </c>
      <c r="J354" s="491"/>
      <c r="K354" s="491"/>
      <c r="L354" s="491"/>
      <c r="M354" s="491"/>
      <c r="N354" s="491"/>
      <c r="O354" s="491"/>
      <c r="P354" s="491"/>
      <c r="Q354" s="491"/>
      <c r="R354" s="491"/>
      <c r="S354" s="491"/>
    </row>
    <row r="355" spans="1:19" ht="28.5">
      <c r="A355" s="501"/>
      <c r="B355" s="501"/>
      <c r="C355" s="501">
        <v>4440</v>
      </c>
      <c r="D355" s="496" t="s">
        <v>801</v>
      </c>
      <c r="E355" s="491">
        <v>2396</v>
      </c>
      <c r="F355" s="490">
        <v>2396</v>
      </c>
      <c r="G355" s="490">
        <f t="shared" si="86"/>
        <v>2396</v>
      </c>
      <c r="H355" s="490">
        <v>0</v>
      </c>
      <c r="I355" s="490">
        <f t="shared" si="87"/>
        <v>2396</v>
      </c>
      <c r="J355" s="491"/>
      <c r="K355" s="491"/>
      <c r="L355" s="491"/>
      <c r="M355" s="491"/>
      <c r="N355" s="491"/>
      <c r="O355" s="491"/>
      <c r="P355" s="491"/>
      <c r="Q355" s="491"/>
      <c r="R355" s="491"/>
      <c r="S355" s="491"/>
    </row>
    <row r="356" spans="1:19" ht="15">
      <c r="A356" s="497">
        <v>801</v>
      </c>
      <c r="B356" s="497">
        <v>80146</v>
      </c>
      <c r="C356" s="498"/>
      <c r="D356" s="499" t="s">
        <v>812</v>
      </c>
      <c r="E356" s="500">
        <f aca="true" t="shared" si="88" ref="E356:S356">SUM(E357:E359)</f>
        <v>3911</v>
      </c>
      <c r="F356" s="500">
        <f t="shared" si="88"/>
        <v>4000</v>
      </c>
      <c r="G356" s="500">
        <f t="shared" si="88"/>
        <v>4000</v>
      </c>
      <c r="H356" s="500">
        <f t="shared" si="88"/>
        <v>0</v>
      </c>
      <c r="I356" s="500">
        <f t="shared" si="88"/>
        <v>4000</v>
      </c>
      <c r="J356" s="500">
        <f t="shared" si="88"/>
        <v>0</v>
      </c>
      <c r="K356" s="500">
        <f t="shared" si="88"/>
        <v>0</v>
      </c>
      <c r="L356" s="500">
        <f t="shared" si="88"/>
        <v>0</v>
      </c>
      <c r="M356" s="500">
        <f t="shared" si="88"/>
        <v>0</v>
      </c>
      <c r="N356" s="500">
        <f t="shared" si="88"/>
        <v>0</v>
      </c>
      <c r="O356" s="500">
        <f t="shared" si="88"/>
        <v>0</v>
      </c>
      <c r="P356" s="500">
        <f t="shared" si="88"/>
        <v>0</v>
      </c>
      <c r="Q356" s="500">
        <f t="shared" si="88"/>
        <v>0</v>
      </c>
      <c r="R356" s="500">
        <f t="shared" si="88"/>
        <v>0</v>
      </c>
      <c r="S356" s="500">
        <f t="shared" si="88"/>
        <v>0</v>
      </c>
    </row>
    <row r="357" spans="1:19" ht="14.25">
      <c r="A357" s="501"/>
      <c r="B357" s="501"/>
      <c r="C357" s="501">
        <v>4210</v>
      </c>
      <c r="D357" s="516" t="s">
        <v>328</v>
      </c>
      <c r="E357" s="491">
        <v>1500</v>
      </c>
      <c r="F357" s="490">
        <v>1800</v>
      </c>
      <c r="G357" s="490">
        <f>F357</f>
        <v>1800</v>
      </c>
      <c r="H357" s="490">
        <v>0</v>
      </c>
      <c r="I357" s="490">
        <f>G357-H357</f>
        <v>1800</v>
      </c>
      <c r="J357" s="491"/>
      <c r="K357" s="491"/>
      <c r="L357" s="491"/>
      <c r="M357" s="491"/>
      <c r="N357" s="491"/>
      <c r="O357" s="491"/>
      <c r="P357" s="491"/>
      <c r="Q357" s="491"/>
      <c r="R357" s="491"/>
      <c r="S357" s="491"/>
    </row>
    <row r="358" spans="1:19" ht="14.25">
      <c r="A358" s="501"/>
      <c r="B358" s="501"/>
      <c r="C358" s="501">
        <v>4300</v>
      </c>
      <c r="D358" s="516" t="s">
        <v>330</v>
      </c>
      <c r="E358" s="491">
        <v>1444</v>
      </c>
      <c r="F358" s="490">
        <v>2000</v>
      </c>
      <c r="G358" s="490">
        <f>F358</f>
        <v>2000</v>
      </c>
      <c r="H358" s="490">
        <v>0</v>
      </c>
      <c r="I358" s="490">
        <f>G358-H358</f>
        <v>2000</v>
      </c>
      <c r="J358" s="491"/>
      <c r="K358" s="491"/>
      <c r="L358" s="491"/>
      <c r="M358" s="491"/>
      <c r="N358" s="491"/>
      <c r="O358" s="491"/>
      <c r="P358" s="491"/>
      <c r="Q358" s="491"/>
      <c r="R358" s="491"/>
      <c r="S358" s="491"/>
    </row>
    <row r="359" spans="1:19" ht="14.25">
      <c r="A359" s="501"/>
      <c r="B359" s="501"/>
      <c r="C359" s="501">
        <v>4410</v>
      </c>
      <c r="D359" s="516" t="s">
        <v>380</v>
      </c>
      <c r="E359" s="491">
        <v>967</v>
      </c>
      <c r="F359" s="490">
        <v>200</v>
      </c>
      <c r="G359" s="490">
        <f>F359</f>
        <v>200</v>
      </c>
      <c r="H359" s="490">
        <v>0</v>
      </c>
      <c r="I359" s="490">
        <f>G359-H359</f>
        <v>200</v>
      </c>
      <c r="J359" s="491"/>
      <c r="K359" s="491"/>
      <c r="L359" s="491"/>
      <c r="M359" s="491"/>
      <c r="N359" s="491"/>
      <c r="O359" s="491"/>
      <c r="P359" s="491"/>
      <c r="Q359" s="491"/>
      <c r="R359" s="491"/>
      <c r="S359" s="491"/>
    </row>
    <row r="360" spans="1:19" ht="15">
      <c r="A360" s="497">
        <v>801</v>
      </c>
      <c r="B360" s="497">
        <v>80148</v>
      </c>
      <c r="C360" s="497"/>
      <c r="D360" s="499" t="s">
        <v>813</v>
      </c>
      <c r="E360" s="500">
        <f aca="true" t="shared" si="89" ref="E360:S360">SUM(E361:E367)</f>
        <v>14185</v>
      </c>
      <c r="F360" s="500">
        <f t="shared" si="89"/>
        <v>13277</v>
      </c>
      <c r="G360" s="500">
        <f t="shared" si="89"/>
        <v>13277</v>
      </c>
      <c r="H360" s="500">
        <f t="shared" si="89"/>
        <v>10427</v>
      </c>
      <c r="I360" s="500">
        <f t="shared" si="89"/>
        <v>2850</v>
      </c>
      <c r="J360" s="500">
        <f t="shared" si="89"/>
        <v>0</v>
      </c>
      <c r="K360" s="500">
        <f t="shared" si="89"/>
        <v>0</v>
      </c>
      <c r="L360" s="500">
        <f t="shared" si="89"/>
        <v>0</v>
      </c>
      <c r="M360" s="500">
        <f t="shared" si="89"/>
        <v>0</v>
      </c>
      <c r="N360" s="500">
        <f t="shared" si="89"/>
        <v>0</v>
      </c>
      <c r="O360" s="500">
        <f t="shared" si="89"/>
        <v>0</v>
      </c>
      <c r="P360" s="500">
        <f t="shared" si="89"/>
        <v>0</v>
      </c>
      <c r="Q360" s="500">
        <f t="shared" si="89"/>
        <v>0</v>
      </c>
      <c r="R360" s="500">
        <f t="shared" si="89"/>
        <v>0</v>
      </c>
      <c r="S360" s="500">
        <f t="shared" si="89"/>
        <v>0</v>
      </c>
    </row>
    <row r="361" spans="1:19" ht="28.5">
      <c r="A361" s="501"/>
      <c r="B361" s="501"/>
      <c r="C361" s="519">
        <v>4010</v>
      </c>
      <c r="D361" s="496" t="s">
        <v>370</v>
      </c>
      <c r="E361" s="491">
        <v>7407</v>
      </c>
      <c r="F361" s="490">
        <v>8240</v>
      </c>
      <c r="G361" s="490">
        <f aca="true" t="shared" si="90" ref="G361:H364">F361</f>
        <v>8240</v>
      </c>
      <c r="H361" s="490">
        <f t="shared" si="90"/>
        <v>8240</v>
      </c>
      <c r="I361" s="490">
        <f aca="true" t="shared" si="91" ref="I361:I367">G361-H361</f>
        <v>0</v>
      </c>
      <c r="J361" s="491"/>
      <c r="K361" s="491"/>
      <c r="L361" s="491"/>
      <c r="M361" s="491"/>
      <c r="N361" s="491"/>
      <c r="O361" s="491"/>
      <c r="P361" s="491"/>
      <c r="Q361" s="491"/>
      <c r="R361" s="491"/>
      <c r="S361" s="491"/>
    </row>
    <row r="362" spans="1:19" ht="14.25">
      <c r="A362" s="501"/>
      <c r="B362" s="501"/>
      <c r="C362" s="501">
        <v>4040</v>
      </c>
      <c r="D362" s="516" t="s">
        <v>372</v>
      </c>
      <c r="E362" s="491">
        <v>287</v>
      </c>
      <c r="F362" s="490">
        <v>630</v>
      </c>
      <c r="G362" s="490">
        <f t="shared" si="90"/>
        <v>630</v>
      </c>
      <c r="H362" s="490">
        <f t="shared" si="90"/>
        <v>630</v>
      </c>
      <c r="I362" s="490">
        <f t="shared" si="91"/>
        <v>0</v>
      </c>
      <c r="J362" s="491"/>
      <c r="K362" s="491"/>
      <c r="L362" s="491"/>
      <c r="M362" s="491"/>
      <c r="N362" s="491"/>
      <c r="O362" s="491"/>
      <c r="P362" s="491"/>
      <c r="Q362" s="491"/>
      <c r="R362" s="491"/>
      <c r="S362" s="491"/>
    </row>
    <row r="363" spans="1:19" ht="28.5">
      <c r="A363" s="501"/>
      <c r="B363" s="501"/>
      <c r="C363" s="519">
        <v>4110</v>
      </c>
      <c r="D363" s="496" t="s">
        <v>470</v>
      </c>
      <c r="E363" s="491">
        <v>1165</v>
      </c>
      <c r="F363" s="490">
        <v>1340</v>
      </c>
      <c r="G363" s="490">
        <f t="shared" si="90"/>
        <v>1340</v>
      </c>
      <c r="H363" s="490">
        <f t="shared" si="90"/>
        <v>1340</v>
      </c>
      <c r="I363" s="490">
        <f t="shared" si="91"/>
        <v>0</v>
      </c>
      <c r="J363" s="491"/>
      <c r="K363" s="491"/>
      <c r="L363" s="491"/>
      <c r="M363" s="491"/>
      <c r="N363" s="491"/>
      <c r="O363" s="491"/>
      <c r="P363" s="491"/>
      <c r="Q363" s="491"/>
      <c r="R363" s="491"/>
      <c r="S363" s="491"/>
    </row>
    <row r="364" spans="1:19" ht="14.25">
      <c r="A364" s="501"/>
      <c r="B364" s="501"/>
      <c r="C364" s="519">
        <v>4120</v>
      </c>
      <c r="D364" s="496" t="s">
        <v>799</v>
      </c>
      <c r="E364" s="491">
        <v>226</v>
      </c>
      <c r="F364" s="490">
        <v>217</v>
      </c>
      <c r="G364" s="490">
        <f t="shared" si="90"/>
        <v>217</v>
      </c>
      <c r="H364" s="490">
        <f t="shared" si="90"/>
        <v>217</v>
      </c>
      <c r="I364" s="490">
        <f t="shared" si="91"/>
        <v>0</v>
      </c>
      <c r="J364" s="491"/>
      <c r="K364" s="491"/>
      <c r="L364" s="491"/>
      <c r="M364" s="491"/>
      <c r="N364" s="491"/>
      <c r="O364" s="491"/>
      <c r="P364" s="491"/>
      <c r="Q364" s="491"/>
      <c r="R364" s="491"/>
      <c r="S364" s="491"/>
    </row>
    <row r="365" spans="1:19" ht="14.25">
      <c r="A365" s="501"/>
      <c r="B365" s="501"/>
      <c r="C365" s="519">
        <v>4210</v>
      </c>
      <c r="D365" s="516" t="s">
        <v>328</v>
      </c>
      <c r="E365" s="491">
        <v>2836</v>
      </c>
      <c r="F365" s="490">
        <v>500</v>
      </c>
      <c r="G365" s="490">
        <f>F365</f>
        <v>500</v>
      </c>
      <c r="H365" s="490">
        <v>0</v>
      </c>
      <c r="I365" s="490">
        <f t="shared" si="91"/>
        <v>500</v>
      </c>
      <c r="J365" s="491"/>
      <c r="K365" s="491"/>
      <c r="L365" s="491"/>
      <c r="M365" s="491"/>
      <c r="N365" s="491"/>
      <c r="O365" s="491"/>
      <c r="P365" s="491"/>
      <c r="Q365" s="491"/>
      <c r="R365" s="491"/>
      <c r="S365" s="491"/>
    </row>
    <row r="366" spans="1:19" ht="14.25">
      <c r="A366" s="501"/>
      <c r="B366" s="501"/>
      <c r="C366" s="519">
        <v>4260</v>
      </c>
      <c r="D366" s="496" t="s">
        <v>388</v>
      </c>
      <c r="E366" s="491">
        <v>1764</v>
      </c>
      <c r="F366" s="490">
        <v>1800</v>
      </c>
      <c r="G366" s="490">
        <f>F366</f>
        <v>1800</v>
      </c>
      <c r="H366" s="490">
        <v>0</v>
      </c>
      <c r="I366" s="490">
        <f t="shared" si="91"/>
        <v>1800</v>
      </c>
      <c r="J366" s="491"/>
      <c r="K366" s="491"/>
      <c r="L366" s="491"/>
      <c r="M366" s="491"/>
      <c r="N366" s="491"/>
      <c r="O366" s="491"/>
      <c r="P366" s="491"/>
      <c r="Q366" s="491"/>
      <c r="R366" s="491"/>
      <c r="S366" s="491"/>
    </row>
    <row r="367" spans="1:19" ht="28.5">
      <c r="A367" s="501"/>
      <c r="B367" s="501"/>
      <c r="C367" s="519">
        <v>4440</v>
      </c>
      <c r="D367" s="496" t="s">
        <v>801</v>
      </c>
      <c r="E367" s="491">
        <v>500</v>
      </c>
      <c r="F367" s="490">
        <v>550</v>
      </c>
      <c r="G367" s="490">
        <f>F367</f>
        <v>550</v>
      </c>
      <c r="H367" s="490">
        <v>0</v>
      </c>
      <c r="I367" s="490">
        <f t="shared" si="91"/>
        <v>550</v>
      </c>
      <c r="J367" s="491"/>
      <c r="K367" s="491"/>
      <c r="L367" s="491"/>
      <c r="M367" s="491"/>
      <c r="N367" s="491"/>
      <c r="O367" s="491"/>
      <c r="P367" s="491"/>
      <c r="Q367" s="491"/>
      <c r="R367" s="491"/>
      <c r="S367" s="491"/>
    </row>
    <row r="368" spans="1:19" ht="15">
      <c r="A368" s="497">
        <v>801</v>
      </c>
      <c r="B368" s="497">
        <v>80195</v>
      </c>
      <c r="C368" s="498"/>
      <c r="D368" s="499" t="s">
        <v>320</v>
      </c>
      <c r="E368" s="500">
        <f aca="true" t="shared" si="92" ref="E368:S368">SUM(E369)</f>
        <v>1924</v>
      </c>
      <c r="F368" s="500">
        <f t="shared" si="92"/>
        <v>2886</v>
      </c>
      <c r="G368" s="500">
        <f t="shared" si="92"/>
        <v>2886</v>
      </c>
      <c r="H368" s="500">
        <f t="shared" si="92"/>
        <v>0</v>
      </c>
      <c r="I368" s="500">
        <f t="shared" si="92"/>
        <v>2886</v>
      </c>
      <c r="J368" s="500">
        <f t="shared" si="92"/>
        <v>0</v>
      </c>
      <c r="K368" s="500">
        <f t="shared" si="92"/>
        <v>0</v>
      </c>
      <c r="L368" s="500">
        <f t="shared" si="92"/>
        <v>0</v>
      </c>
      <c r="M368" s="500">
        <f t="shared" si="92"/>
        <v>0</v>
      </c>
      <c r="N368" s="500">
        <f t="shared" si="92"/>
        <v>0</v>
      </c>
      <c r="O368" s="500">
        <f t="shared" si="92"/>
        <v>0</v>
      </c>
      <c r="P368" s="500">
        <f t="shared" si="92"/>
        <v>0</v>
      </c>
      <c r="Q368" s="500">
        <f t="shared" si="92"/>
        <v>0</v>
      </c>
      <c r="R368" s="500">
        <f t="shared" si="92"/>
        <v>0</v>
      </c>
      <c r="S368" s="500">
        <f t="shared" si="92"/>
        <v>0</v>
      </c>
    </row>
    <row r="369" spans="1:19" ht="29.25">
      <c r="A369" s="517"/>
      <c r="B369" s="517"/>
      <c r="C369" s="501">
        <v>4440</v>
      </c>
      <c r="D369" s="496" t="s">
        <v>801</v>
      </c>
      <c r="E369" s="491">
        <v>1924</v>
      </c>
      <c r="F369" s="490">
        <v>2886</v>
      </c>
      <c r="G369" s="490">
        <f>F369</f>
        <v>2886</v>
      </c>
      <c r="H369" s="490">
        <v>0</v>
      </c>
      <c r="I369" s="490">
        <f>G369</f>
        <v>2886</v>
      </c>
      <c r="J369" s="491"/>
      <c r="K369" s="491"/>
      <c r="L369" s="491"/>
      <c r="M369" s="491"/>
      <c r="N369" s="491"/>
      <c r="O369" s="491"/>
      <c r="P369" s="491"/>
      <c r="Q369" s="491"/>
      <c r="R369" s="491"/>
      <c r="S369" s="491"/>
    </row>
    <row r="370" spans="1:19" ht="15">
      <c r="A370" s="520"/>
      <c r="B370" s="520"/>
      <c r="C370" s="521"/>
      <c r="D370" s="522" t="s">
        <v>815</v>
      </c>
      <c r="E370" s="523">
        <f aca="true" t="shared" si="93" ref="E370:S370">E368+E360+E356+E348+E328</f>
        <v>816803</v>
      </c>
      <c r="F370" s="523">
        <f t="shared" si="93"/>
        <v>704171</v>
      </c>
      <c r="G370" s="523">
        <f t="shared" si="93"/>
        <v>704171</v>
      </c>
      <c r="H370" s="523">
        <f t="shared" si="93"/>
        <v>589986</v>
      </c>
      <c r="I370" s="523">
        <f t="shared" si="93"/>
        <v>114185</v>
      </c>
      <c r="J370" s="523">
        <f t="shared" si="93"/>
        <v>0</v>
      </c>
      <c r="K370" s="523">
        <f t="shared" si="93"/>
        <v>0</v>
      </c>
      <c r="L370" s="523">
        <f t="shared" si="93"/>
        <v>0</v>
      </c>
      <c r="M370" s="523">
        <f t="shared" si="93"/>
        <v>0</v>
      </c>
      <c r="N370" s="523">
        <f t="shared" si="93"/>
        <v>0</v>
      </c>
      <c r="O370" s="523">
        <f t="shared" si="93"/>
        <v>0</v>
      </c>
      <c r="P370" s="523">
        <f t="shared" si="93"/>
        <v>0</v>
      </c>
      <c r="Q370" s="523">
        <f t="shared" si="93"/>
        <v>0</v>
      </c>
      <c r="R370" s="523">
        <f t="shared" si="93"/>
        <v>0</v>
      </c>
      <c r="S370" s="523">
        <f t="shared" si="93"/>
        <v>0</v>
      </c>
    </row>
    <row r="371" spans="1:19" ht="15">
      <c r="A371" s="497">
        <v>854</v>
      </c>
      <c r="B371" s="497">
        <v>85401</v>
      </c>
      <c r="C371" s="498"/>
      <c r="D371" s="499" t="s">
        <v>817</v>
      </c>
      <c r="E371" s="500">
        <f aca="true" t="shared" si="94" ref="E371:S371">SUM(E372:E376)</f>
        <v>14528</v>
      </c>
      <c r="F371" s="500">
        <f t="shared" si="94"/>
        <v>10812</v>
      </c>
      <c r="G371" s="500">
        <f t="shared" si="94"/>
        <v>10812</v>
      </c>
      <c r="H371" s="500">
        <f t="shared" si="94"/>
        <v>10312</v>
      </c>
      <c r="I371" s="500">
        <f t="shared" si="94"/>
        <v>500</v>
      </c>
      <c r="J371" s="500">
        <f t="shared" si="94"/>
        <v>0</v>
      </c>
      <c r="K371" s="500">
        <f t="shared" si="94"/>
        <v>0</v>
      </c>
      <c r="L371" s="500">
        <f t="shared" si="94"/>
        <v>0</v>
      </c>
      <c r="M371" s="500">
        <f t="shared" si="94"/>
        <v>0</v>
      </c>
      <c r="N371" s="500">
        <f t="shared" si="94"/>
        <v>0</v>
      </c>
      <c r="O371" s="500">
        <f t="shared" si="94"/>
        <v>0</v>
      </c>
      <c r="P371" s="500">
        <f t="shared" si="94"/>
        <v>0</v>
      </c>
      <c r="Q371" s="500">
        <f t="shared" si="94"/>
        <v>0</v>
      </c>
      <c r="R371" s="500">
        <f t="shared" si="94"/>
        <v>0</v>
      </c>
      <c r="S371" s="500">
        <f t="shared" si="94"/>
        <v>0</v>
      </c>
    </row>
    <row r="372" spans="1:19" ht="14.25">
      <c r="A372" s="501"/>
      <c r="B372" s="501"/>
      <c r="C372" s="501">
        <v>4010</v>
      </c>
      <c r="D372" s="516" t="s">
        <v>370</v>
      </c>
      <c r="E372" s="491">
        <v>10746</v>
      </c>
      <c r="F372" s="490">
        <v>7859</v>
      </c>
      <c r="G372" s="490">
        <f aca="true" t="shared" si="95" ref="G372:H375">F372</f>
        <v>7859</v>
      </c>
      <c r="H372" s="490">
        <f t="shared" si="95"/>
        <v>7859</v>
      </c>
      <c r="I372" s="490">
        <f>G372-H372</f>
        <v>0</v>
      </c>
      <c r="J372" s="491"/>
      <c r="K372" s="491"/>
      <c r="L372" s="491"/>
      <c r="M372" s="491"/>
      <c r="N372" s="491"/>
      <c r="O372" s="491"/>
      <c r="P372" s="491"/>
      <c r="Q372" s="491"/>
      <c r="R372" s="491"/>
      <c r="S372" s="491"/>
    </row>
    <row r="373" spans="1:19" ht="14.25">
      <c r="A373" s="501"/>
      <c r="B373" s="501"/>
      <c r="C373" s="501">
        <v>4040</v>
      </c>
      <c r="D373" s="516" t="s">
        <v>372</v>
      </c>
      <c r="E373" s="491">
        <v>760</v>
      </c>
      <c r="F373" s="490">
        <v>913</v>
      </c>
      <c r="G373" s="490">
        <f t="shared" si="95"/>
        <v>913</v>
      </c>
      <c r="H373" s="490">
        <f t="shared" si="95"/>
        <v>913</v>
      </c>
      <c r="I373" s="490">
        <f>G373-H373</f>
        <v>0</v>
      </c>
      <c r="J373" s="491"/>
      <c r="K373" s="491"/>
      <c r="L373" s="491"/>
      <c r="M373" s="491"/>
      <c r="N373" s="491"/>
      <c r="O373" s="491"/>
      <c r="P373" s="491"/>
      <c r="Q373" s="491"/>
      <c r="R373" s="491"/>
      <c r="S373" s="491"/>
    </row>
    <row r="374" spans="1:19" ht="14.25">
      <c r="A374" s="501"/>
      <c r="B374" s="501"/>
      <c r="C374" s="501">
        <v>4110</v>
      </c>
      <c r="D374" s="516" t="s">
        <v>470</v>
      </c>
      <c r="E374" s="491">
        <v>1740</v>
      </c>
      <c r="F374" s="490">
        <v>1325</v>
      </c>
      <c r="G374" s="490">
        <f t="shared" si="95"/>
        <v>1325</v>
      </c>
      <c r="H374" s="490">
        <f t="shared" si="95"/>
        <v>1325</v>
      </c>
      <c r="I374" s="490">
        <f>G374-H374</f>
        <v>0</v>
      </c>
      <c r="J374" s="491"/>
      <c r="K374" s="491"/>
      <c r="L374" s="491"/>
      <c r="M374" s="491"/>
      <c r="N374" s="491"/>
      <c r="O374" s="491"/>
      <c r="P374" s="491"/>
      <c r="Q374" s="491"/>
      <c r="R374" s="491"/>
      <c r="S374" s="491"/>
    </row>
    <row r="375" spans="1:19" ht="14.25">
      <c r="A375" s="501"/>
      <c r="B375" s="501"/>
      <c r="C375" s="501">
        <v>4120</v>
      </c>
      <c r="D375" s="516" t="s">
        <v>799</v>
      </c>
      <c r="E375" s="491">
        <v>282</v>
      </c>
      <c r="F375" s="490">
        <v>215</v>
      </c>
      <c r="G375" s="490">
        <f t="shared" si="95"/>
        <v>215</v>
      </c>
      <c r="H375" s="490">
        <f t="shared" si="95"/>
        <v>215</v>
      </c>
      <c r="I375" s="490">
        <f>G375-H375</f>
        <v>0</v>
      </c>
      <c r="J375" s="491"/>
      <c r="K375" s="491"/>
      <c r="L375" s="491"/>
      <c r="M375" s="491"/>
      <c r="N375" s="491"/>
      <c r="O375" s="491"/>
      <c r="P375" s="491"/>
      <c r="Q375" s="491"/>
      <c r="R375" s="491"/>
      <c r="S375" s="491"/>
    </row>
    <row r="376" spans="1:19" ht="14.25">
      <c r="A376" s="516"/>
      <c r="B376" s="516"/>
      <c r="C376" s="501">
        <v>4210</v>
      </c>
      <c r="D376" s="516" t="s">
        <v>328</v>
      </c>
      <c r="E376" s="491">
        <v>1000</v>
      </c>
      <c r="F376" s="490">
        <v>500</v>
      </c>
      <c r="G376" s="490">
        <f>F376</f>
        <v>500</v>
      </c>
      <c r="H376" s="490">
        <v>0</v>
      </c>
      <c r="I376" s="490">
        <f>G376-H376</f>
        <v>500</v>
      </c>
      <c r="J376" s="491"/>
      <c r="K376" s="491"/>
      <c r="L376" s="491"/>
      <c r="M376" s="491"/>
      <c r="N376" s="491"/>
      <c r="O376" s="491"/>
      <c r="P376" s="491"/>
      <c r="Q376" s="491"/>
      <c r="R376" s="491"/>
      <c r="S376" s="491"/>
    </row>
    <row r="377" spans="1:19" ht="15">
      <c r="A377" s="499">
        <v>854</v>
      </c>
      <c r="B377" s="499">
        <v>85415</v>
      </c>
      <c r="C377" s="498"/>
      <c r="D377" s="499" t="s">
        <v>818</v>
      </c>
      <c r="E377" s="500">
        <f aca="true" t="shared" si="96" ref="E377:S377">E378</f>
        <v>3960</v>
      </c>
      <c r="F377" s="500">
        <f t="shared" si="96"/>
        <v>0</v>
      </c>
      <c r="G377" s="500">
        <f t="shared" si="96"/>
        <v>0</v>
      </c>
      <c r="H377" s="500">
        <f t="shared" si="96"/>
        <v>0</v>
      </c>
      <c r="I377" s="500">
        <f t="shared" si="96"/>
        <v>0</v>
      </c>
      <c r="J377" s="500">
        <f t="shared" si="96"/>
        <v>0</v>
      </c>
      <c r="K377" s="500">
        <f t="shared" si="96"/>
        <v>0</v>
      </c>
      <c r="L377" s="500">
        <f t="shared" si="96"/>
        <v>0</v>
      </c>
      <c r="M377" s="500">
        <f t="shared" si="96"/>
        <v>0</v>
      </c>
      <c r="N377" s="500">
        <f t="shared" si="96"/>
        <v>0</v>
      </c>
      <c r="O377" s="500">
        <f t="shared" si="96"/>
        <v>0</v>
      </c>
      <c r="P377" s="500">
        <f t="shared" si="96"/>
        <v>0</v>
      </c>
      <c r="Q377" s="500">
        <f t="shared" si="96"/>
        <v>0</v>
      </c>
      <c r="R377" s="500">
        <f t="shared" si="96"/>
        <v>0</v>
      </c>
      <c r="S377" s="500">
        <f t="shared" si="96"/>
        <v>0</v>
      </c>
    </row>
    <row r="378" spans="1:19" ht="14.25">
      <c r="A378" s="516"/>
      <c r="B378" s="516"/>
      <c r="C378" s="501">
        <v>3260</v>
      </c>
      <c r="D378" s="516" t="s">
        <v>820</v>
      </c>
      <c r="E378" s="491">
        <v>3960</v>
      </c>
      <c r="F378" s="490">
        <v>0</v>
      </c>
      <c r="G378" s="490">
        <v>0</v>
      </c>
      <c r="H378" s="490">
        <v>0</v>
      </c>
      <c r="I378" s="490">
        <v>0</v>
      </c>
      <c r="J378" s="491"/>
      <c r="K378" s="491"/>
      <c r="L378" s="491"/>
      <c r="M378" s="491"/>
      <c r="N378" s="491"/>
      <c r="O378" s="491"/>
      <c r="P378" s="491"/>
      <c r="Q378" s="491"/>
      <c r="R378" s="491"/>
      <c r="S378" s="491"/>
    </row>
    <row r="379" spans="1:19" ht="15">
      <c r="A379" s="520"/>
      <c r="B379" s="520"/>
      <c r="C379" s="521"/>
      <c r="D379" s="522" t="s">
        <v>821</v>
      </c>
      <c r="E379" s="523">
        <f aca="true" t="shared" si="97" ref="E379:S379">E377+E371</f>
        <v>18488</v>
      </c>
      <c r="F379" s="523">
        <f t="shared" si="97"/>
        <v>10812</v>
      </c>
      <c r="G379" s="523">
        <f t="shared" si="97"/>
        <v>10812</v>
      </c>
      <c r="H379" s="523">
        <f t="shared" si="97"/>
        <v>10312</v>
      </c>
      <c r="I379" s="523">
        <f t="shared" si="97"/>
        <v>500</v>
      </c>
      <c r="J379" s="523">
        <f t="shared" si="97"/>
        <v>0</v>
      </c>
      <c r="K379" s="523">
        <f t="shared" si="97"/>
        <v>0</v>
      </c>
      <c r="L379" s="523">
        <f t="shared" si="97"/>
        <v>0</v>
      </c>
      <c r="M379" s="523">
        <f t="shared" si="97"/>
        <v>0</v>
      </c>
      <c r="N379" s="523">
        <f t="shared" si="97"/>
        <v>0</v>
      </c>
      <c r="O379" s="523">
        <f t="shared" si="97"/>
        <v>0</v>
      </c>
      <c r="P379" s="523">
        <f t="shared" si="97"/>
        <v>0</v>
      </c>
      <c r="Q379" s="523">
        <f t="shared" si="97"/>
        <v>0</v>
      </c>
      <c r="R379" s="523">
        <f t="shared" si="97"/>
        <v>0</v>
      </c>
      <c r="S379" s="523">
        <f t="shared" si="97"/>
        <v>0</v>
      </c>
    </row>
    <row r="380" spans="1:19" ht="15">
      <c r="A380" s="455" t="s">
        <v>165</v>
      </c>
      <c r="B380" s="455"/>
      <c r="C380" s="455"/>
      <c r="D380" s="455"/>
      <c r="E380" s="543">
        <f aca="true" t="shared" si="98" ref="E380:S380">E379+E370</f>
        <v>835291</v>
      </c>
      <c r="F380" s="546">
        <f t="shared" si="98"/>
        <v>714983</v>
      </c>
      <c r="G380" s="546">
        <f t="shared" si="98"/>
        <v>714983</v>
      </c>
      <c r="H380" s="546">
        <f t="shared" si="98"/>
        <v>600298</v>
      </c>
      <c r="I380" s="546">
        <f t="shared" si="98"/>
        <v>114685</v>
      </c>
      <c r="J380" s="543">
        <f t="shared" si="98"/>
        <v>0</v>
      </c>
      <c r="K380" s="543">
        <f t="shared" si="98"/>
        <v>0</v>
      </c>
      <c r="L380" s="543">
        <f t="shared" si="98"/>
        <v>0</v>
      </c>
      <c r="M380" s="543">
        <f t="shared" si="98"/>
        <v>0</v>
      </c>
      <c r="N380" s="543">
        <f t="shared" si="98"/>
        <v>0</v>
      </c>
      <c r="O380" s="543">
        <f t="shared" si="98"/>
        <v>0</v>
      </c>
      <c r="P380" s="543">
        <f t="shared" si="98"/>
        <v>0</v>
      </c>
      <c r="Q380" s="543">
        <f t="shared" si="98"/>
        <v>0</v>
      </c>
      <c r="R380" s="543">
        <f t="shared" si="98"/>
        <v>0</v>
      </c>
      <c r="S380" s="543">
        <f t="shared" si="98"/>
        <v>0</v>
      </c>
    </row>
    <row r="384" spans="1:20" ht="18">
      <c r="A384" s="452" t="s">
        <v>826</v>
      </c>
      <c r="B384" s="452"/>
      <c r="C384" s="452"/>
      <c r="D384" s="452"/>
      <c r="E384" s="452"/>
      <c r="F384" s="452"/>
      <c r="G384" s="452"/>
      <c r="H384" s="452"/>
      <c r="I384" s="452"/>
      <c r="J384" s="452"/>
      <c r="K384" s="452"/>
      <c r="L384" s="452"/>
      <c r="M384" s="452"/>
      <c r="N384" s="452"/>
      <c r="O384" s="452"/>
      <c r="P384" s="452"/>
      <c r="Q384" s="452"/>
      <c r="R384" s="452"/>
      <c r="S384" s="452"/>
      <c r="T384" s="452"/>
    </row>
    <row r="385" spans="1:19" ht="18">
      <c r="A385" s="2"/>
      <c r="B385" s="2"/>
      <c r="C385" s="2"/>
      <c r="D385" s="2"/>
      <c r="E385" s="456" t="s">
        <v>831</v>
      </c>
      <c r="F385" s="456"/>
      <c r="G385" s="456"/>
      <c r="H385" s="456"/>
      <c r="I385" s="456"/>
      <c r="J385" s="456"/>
      <c r="K385" s="456"/>
      <c r="L385" s="456"/>
      <c r="M385" s="456"/>
      <c r="N385" s="456"/>
      <c r="O385" s="456"/>
      <c r="P385" s="456"/>
      <c r="Q385" s="456"/>
      <c r="R385" s="456"/>
      <c r="S385" s="456"/>
    </row>
    <row r="386" spans="1:20" ht="12.75">
      <c r="A386" s="469"/>
      <c r="B386" s="469"/>
      <c r="C386" s="469"/>
      <c r="D386" s="469"/>
      <c r="E386" s="469"/>
      <c r="F386" s="469"/>
      <c r="G386" s="469"/>
      <c r="I386" s="470"/>
      <c r="J386" s="470"/>
      <c r="K386" s="470"/>
      <c r="L386" s="470"/>
      <c r="M386" s="470"/>
      <c r="N386" s="470"/>
      <c r="O386" s="470"/>
      <c r="P386" s="470"/>
      <c r="Q386" s="470"/>
      <c r="R386" s="470"/>
      <c r="S386" s="470" t="s">
        <v>110</v>
      </c>
      <c r="T386" s="471" t="s">
        <v>125</v>
      </c>
    </row>
    <row r="387" spans="1:20" ht="12.75">
      <c r="A387" s="457" t="s">
        <v>66</v>
      </c>
      <c r="B387" s="457" t="s">
        <v>67</v>
      </c>
      <c r="C387" s="457" t="s">
        <v>180</v>
      </c>
      <c r="D387" s="457" t="s">
        <v>82</v>
      </c>
      <c r="E387" s="457" t="s">
        <v>797</v>
      </c>
      <c r="F387" s="457" t="s">
        <v>278</v>
      </c>
      <c r="G387" s="457" t="s">
        <v>70</v>
      </c>
      <c r="H387" s="457"/>
      <c r="I387" s="457"/>
      <c r="J387" s="457"/>
      <c r="K387" s="457"/>
      <c r="L387" s="457"/>
      <c r="M387" s="457"/>
      <c r="N387" s="457"/>
      <c r="O387" s="457"/>
      <c r="P387" s="457"/>
      <c r="Q387" s="457"/>
      <c r="R387" s="457"/>
      <c r="S387" s="457"/>
      <c r="T387" s="457"/>
    </row>
    <row r="388" spans="1:20" ht="12.75">
      <c r="A388" s="457"/>
      <c r="B388" s="457"/>
      <c r="C388" s="457"/>
      <c r="D388" s="457"/>
      <c r="E388" s="457"/>
      <c r="F388" s="457"/>
      <c r="G388" s="458" t="s">
        <v>105</v>
      </c>
      <c r="H388" s="459" t="s">
        <v>142</v>
      </c>
      <c r="I388" s="459"/>
      <c r="J388" s="459"/>
      <c r="K388" s="459"/>
      <c r="L388" s="459"/>
      <c r="M388" s="459"/>
      <c r="N388" s="459"/>
      <c r="O388" s="473"/>
      <c r="P388" s="545" t="s">
        <v>142</v>
      </c>
      <c r="Q388" s="545"/>
      <c r="R388" s="545"/>
      <c r="S388" s="545"/>
      <c r="T388" s="485"/>
    </row>
    <row r="389" spans="1:20" ht="140.25">
      <c r="A389" s="457"/>
      <c r="B389" s="457"/>
      <c r="C389" s="457"/>
      <c r="D389" s="457"/>
      <c r="E389" s="457"/>
      <c r="F389" s="457"/>
      <c r="G389" s="457"/>
      <c r="H389" s="472" t="s">
        <v>294</v>
      </c>
      <c r="I389" s="472" t="s">
        <v>295</v>
      </c>
      <c r="J389" s="472" t="s">
        <v>267</v>
      </c>
      <c r="K389" s="472" t="s">
        <v>268</v>
      </c>
      <c r="L389" s="472" t="s">
        <v>306</v>
      </c>
      <c r="M389" s="472" t="s">
        <v>296</v>
      </c>
      <c r="N389" s="472" t="s">
        <v>269</v>
      </c>
      <c r="O389" s="474" t="s">
        <v>270</v>
      </c>
      <c r="P389" s="472" t="s">
        <v>298</v>
      </c>
      <c r="Q389" s="475" t="s">
        <v>299</v>
      </c>
      <c r="R389" s="474" t="s">
        <v>271</v>
      </c>
      <c r="S389" s="474" t="s">
        <v>272</v>
      </c>
      <c r="T389" s="485"/>
    </row>
    <row r="390" spans="1:20" ht="12.75">
      <c r="A390" s="476">
        <v>1</v>
      </c>
      <c r="B390" s="476">
        <v>2</v>
      </c>
      <c r="C390" s="476">
        <v>3</v>
      </c>
      <c r="D390" s="476">
        <v>4</v>
      </c>
      <c r="E390" s="476">
        <v>5</v>
      </c>
      <c r="F390" s="476">
        <v>5</v>
      </c>
      <c r="G390" s="476">
        <v>6</v>
      </c>
      <c r="H390" s="476">
        <v>7</v>
      </c>
      <c r="I390" s="476">
        <v>8</v>
      </c>
      <c r="J390" s="476">
        <v>9</v>
      </c>
      <c r="K390" s="476">
        <v>10</v>
      </c>
      <c r="L390" s="476">
        <v>11</v>
      </c>
      <c r="M390" s="476">
        <v>12</v>
      </c>
      <c r="N390" s="476">
        <v>13</v>
      </c>
      <c r="O390" s="476">
        <v>14</v>
      </c>
      <c r="P390" s="476">
        <v>15</v>
      </c>
      <c r="Q390" s="477">
        <v>16</v>
      </c>
      <c r="R390" s="477">
        <v>17</v>
      </c>
      <c r="S390" s="476">
        <v>18</v>
      </c>
      <c r="T390" s="478">
        <v>13</v>
      </c>
    </row>
    <row r="391" spans="1:20" ht="15">
      <c r="A391" s="479">
        <v>801</v>
      </c>
      <c r="B391" s="479">
        <v>80101</v>
      </c>
      <c r="C391" s="480"/>
      <c r="D391" s="481" t="s">
        <v>798</v>
      </c>
      <c r="E391" s="482">
        <f>SUM(E392:E409)</f>
        <v>535399</v>
      </c>
      <c r="F391" s="482">
        <f>SUM(F392:F410)</f>
        <v>496395</v>
      </c>
      <c r="G391" s="482">
        <f>SUM(G392:G410)</f>
        <v>496395</v>
      </c>
      <c r="H391" s="482">
        <f>SUM(H392:H410)</f>
        <v>406576</v>
      </c>
      <c r="I391" s="482">
        <f>SUM(I392:I410)</f>
        <v>89819</v>
      </c>
      <c r="J391" s="482">
        <f aca="true" t="shared" si="99" ref="J391:S391">SUM(J392:J409)</f>
        <v>0</v>
      </c>
      <c r="K391" s="482">
        <f t="shared" si="99"/>
        <v>0</v>
      </c>
      <c r="L391" s="482">
        <f t="shared" si="99"/>
        <v>0</v>
      </c>
      <c r="M391" s="482">
        <f t="shared" si="99"/>
        <v>0</v>
      </c>
      <c r="N391" s="482">
        <f t="shared" si="99"/>
        <v>0</v>
      </c>
      <c r="O391" s="482">
        <f t="shared" si="99"/>
        <v>0</v>
      </c>
      <c r="P391" s="482">
        <f t="shared" si="99"/>
        <v>0</v>
      </c>
      <c r="Q391" s="482">
        <f t="shared" si="99"/>
        <v>0</v>
      </c>
      <c r="R391" s="482">
        <f t="shared" si="99"/>
        <v>0</v>
      </c>
      <c r="S391" s="482">
        <f t="shared" si="99"/>
        <v>0</v>
      </c>
      <c r="T391" s="483"/>
    </row>
    <row r="392" spans="1:20" ht="14.25">
      <c r="A392" s="484"/>
      <c r="B392" s="484"/>
      <c r="C392" s="484">
        <v>3020</v>
      </c>
      <c r="D392" s="486" t="s">
        <v>384</v>
      </c>
      <c r="E392" s="487">
        <v>31697</v>
      </c>
      <c r="F392" s="487">
        <v>33450</v>
      </c>
      <c r="G392" s="488">
        <f aca="true" t="shared" si="100" ref="G392:G410">F392</f>
        <v>33450</v>
      </c>
      <c r="H392" s="487">
        <v>0</v>
      </c>
      <c r="I392" s="488">
        <f aca="true" t="shared" si="101" ref="I392:I410">G392-H392</f>
        <v>33450</v>
      </c>
      <c r="J392" s="487"/>
      <c r="K392" s="488"/>
      <c r="L392" s="487"/>
      <c r="M392" s="488"/>
      <c r="N392" s="487"/>
      <c r="O392" s="488"/>
      <c r="P392" s="487"/>
      <c r="Q392" s="488"/>
      <c r="R392" s="487"/>
      <c r="S392" s="488"/>
      <c r="T392" s="489"/>
    </row>
    <row r="393" spans="1:20" ht="14.25">
      <c r="A393" s="484"/>
      <c r="B393" s="484"/>
      <c r="C393" s="484">
        <v>4010</v>
      </c>
      <c r="D393" s="486" t="s">
        <v>370</v>
      </c>
      <c r="E393" s="487">
        <v>310267</v>
      </c>
      <c r="F393" s="487">
        <v>312228</v>
      </c>
      <c r="G393" s="488">
        <f t="shared" si="100"/>
        <v>312228</v>
      </c>
      <c r="H393" s="490">
        <f>G393</f>
        <v>312228</v>
      </c>
      <c r="I393" s="488">
        <f t="shared" si="101"/>
        <v>0</v>
      </c>
      <c r="J393" s="491"/>
      <c r="K393" s="491"/>
      <c r="L393" s="491"/>
      <c r="M393" s="491"/>
      <c r="N393" s="491"/>
      <c r="O393" s="491"/>
      <c r="P393" s="491"/>
      <c r="Q393" s="491"/>
      <c r="R393" s="491"/>
      <c r="S393" s="491"/>
      <c r="T393" s="489"/>
    </row>
    <row r="394" spans="1:20" ht="14.25">
      <c r="A394" s="484"/>
      <c r="B394" s="484"/>
      <c r="C394" s="484">
        <v>4040</v>
      </c>
      <c r="D394" s="486" t="s">
        <v>372</v>
      </c>
      <c r="E394" s="487">
        <v>23572</v>
      </c>
      <c r="F394" s="487">
        <v>26543</v>
      </c>
      <c r="G394" s="488">
        <f t="shared" si="100"/>
        <v>26543</v>
      </c>
      <c r="H394" s="490">
        <f>G394</f>
        <v>26543</v>
      </c>
      <c r="I394" s="488">
        <f t="shared" si="101"/>
        <v>0</v>
      </c>
      <c r="J394" s="491"/>
      <c r="K394" s="491"/>
      <c r="L394" s="491"/>
      <c r="M394" s="491"/>
      <c r="N394" s="491"/>
      <c r="O394" s="491"/>
      <c r="P394" s="491"/>
      <c r="Q394" s="491"/>
      <c r="R394" s="491"/>
      <c r="S394" s="491"/>
      <c r="T394" s="489"/>
    </row>
    <row r="395" spans="1:20" ht="14.25">
      <c r="A395" s="484"/>
      <c r="B395" s="484"/>
      <c r="C395" s="484">
        <v>4110</v>
      </c>
      <c r="D395" s="486" t="s">
        <v>470</v>
      </c>
      <c r="E395" s="487">
        <v>53102</v>
      </c>
      <c r="F395" s="487">
        <v>54717</v>
      </c>
      <c r="G395" s="488">
        <f t="shared" si="100"/>
        <v>54717</v>
      </c>
      <c r="H395" s="490">
        <f>G395</f>
        <v>54717</v>
      </c>
      <c r="I395" s="488">
        <f t="shared" si="101"/>
        <v>0</v>
      </c>
      <c r="J395" s="491"/>
      <c r="K395" s="491"/>
      <c r="L395" s="491"/>
      <c r="M395" s="491"/>
      <c r="N395" s="491"/>
      <c r="O395" s="491"/>
      <c r="P395" s="491"/>
      <c r="Q395" s="491"/>
      <c r="R395" s="491"/>
      <c r="S395" s="491"/>
      <c r="T395" s="489"/>
    </row>
    <row r="396" spans="1:20" ht="14.25">
      <c r="A396" s="484"/>
      <c r="B396" s="484"/>
      <c r="C396" s="484">
        <v>4120</v>
      </c>
      <c r="D396" s="486" t="s">
        <v>799</v>
      </c>
      <c r="E396" s="487">
        <v>8585</v>
      </c>
      <c r="F396" s="487">
        <v>8888</v>
      </c>
      <c r="G396" s="488">
        <f t="shared" si="100"/>
        <v>8888</v>
      </c>
      <c r="H396" s="490">
        <f>G396</f>
        <v>8888</v>
      </c>
      <c r="I396" s="488">
        <f t="shared" si="101"/>
        <v>0</v>
      </c>
      <c r="J396" s="491"/>
      <c r="K396" s="491"/>
      <c r="L396" s="491"/>
      <c r="M396" s="491"/>
      <c r="N396" s="491"/>
      <c r="O396" s="491"/>
      <c r="P396" s="491"/>
      <c r="Q396" s="491"/>
      <c r="R396" s="491"/>
      <c r="S396" s="491"/>
      <c r="T396" s="489"/>
    </row>
    <row r="397" spans="1:20" ht="14.25">
      <c r="A397" s="484"/>
      <c r="B397" s="484"/>
      <c r="C397" s="484">
        <v>4170</v>
      </c>
      <c r="D397" s="486" t="s">
        <v>326</v>
      </c>
      <c r="E397" s="487">
        <v>0</v>
      </c>
      <c r="F397" s="487">
        <v>4200</v>
      </c>
      <c r="G397" s="488">
        <f t="shared" si="100"/>
        <v>4200</v>
      </c>
      <c r="H397" s="490">
        <f>G397</f>
        <v>4200</v>
      </c>
      <c r="I397" s="488">
        <f t="shared" si="101"/>
        <v>0</v>
      </c>
      <c r="J397" s="491"/>
      <c r="K397" s="491"/>
      <c r="L397" s="491"/>
      <c r="M397" s="491"/>
      <c r="N397" s="491"/>
      <c r="O397" s="491"/>
      <c r="P397" s="491"/>
      <c r="Q397" s="491"/>
      <c r="R397" s="491"/>
      <c r="S397" s="491"/>
      <c r="T397" s="489"/>
    </row>
    <row r="398" spans="1:20" ht="14.25">
      <c r="A398" s="484"/>
      <c r="B398" s="484"/>
      <c r="C398" s="484">
        <v>4210</v>
      </c>
      <c r="D398" s="486" t="s">
        <v>328</v>
      </c>
      <c r="E398" s="487">
        <v>49600</v>
      </c>
      <c r="F398" s="487">
        <v>16500</v>
      </c>
      <c r="G398" s="488">
        <f t="shared" si="100"/>
        <v>16500</v>
      </c>
      <c r="H398" s="490">
        <v>0</v>
      </c>
      <c r="I398" s="488">
        <f t="shared" si="101"/>
        <v>16500</v>
      </c>
      <c r="J398" s="491"/>
      <c r="K398" s="491"/>
      <c r="L398" s="491"/>
      <c r="M398" s="491"/>
      <c r="N398" s="491"/>
      <c r="O398" s="491"/>
      <c r="P398" s="491"/>
      <c r="Q398" s="491"/>
      <c r="R398" s="491"/>
      <c r="S398" s="491"/>
      <c r="T398" s="489"/>
    </row>
    <row r="399" spans="1:20" ht="28.5">
      <c r="A399" s="484"/>
      <c r="B399" s="484"/>
      <c r="C399" s="484">
        <v>4240</v>
      </c>
      <c r="D399" s="492" t="s">
        <v>473</v>
      </c>
      <c r="E399" s="487">
        <v>22241</v>
      </c>
      <c r="F399" s="487">
        <v>1000</v>
      </c>
      <c r="G399" s="488">
        <f t="shared" si="100"/>
        <v>1000</v>
      </c>
      <c r="H399" s="490">
        <v>0</v>
      </c>
      <c r="I399" s="488">
        <f t="shared" si="101"/>
        <v>1000</v>
      </c>
      <c r="J399" s="491"/>
      <c r="K399" s="491"/>
      <c r="L399" s="491"/>
      <c r="M399" s="491"/>
      <c r="N399" s="491"/>
      <c r="O399" s="491"/>
      <c r="P399" s="491"/>
      <c r="Q399" s="491"/>
      <c r="R399" s="491"/>
      <c r="S399" s="491"/>
      <c r="T399" s="489"/>
    </row>
    <row r="400" spans="1:20" ht="14.25">
      <c r="A400" s="484"/>
      <c r="B400" s="484"/>
      <c r="C400" s="484">
        <v>4260</v>
      </c>
      <c r="D400" s="486" t="s">
        <v>388</v>
      </c>
      <c r="E400" s="487">
        <v>6500</v>
      </c>
      <c r="F400" s="487">
        <v>6000</v>
      </c>
      <c r="G400" s="488">
        <f t="shared" si="100"/>
        <v>6000</v>
      </c>
      <c r="H400" s="490">
        <v>0</v>
      </c>
      <c r="I400" s="488">
        <f t="shared" si="101"/>
        <v>6000</v>
      </c>
      <c r="J400" s="491"/>
      <c r="K400" s="491"/>
      <c r="L400" s="491"/>
      <c r="M400" s="491"/>
      <c r="N400" s="491"/>
      <c r="O400" s="491"/>
      <c r="P400" s="491"/>
      <c r="Q400" s="491"/>
      <c r="R400" s="491"/>
      <c r="S400" s="491"/>
      <c r="T400" s="489"/>
    </row>
    <row r="401" spans="1:20" ht="14.25">
      <c r="A401" s="484"/>
      <c r="B401" s="484"/>
      <c r="C401" s="484">
        <v>4270</v>
      </c>
      <c r="D401" s="486" t="s">
        <v>358</v>
      </c>
      <c r="E401" s="487">
        <v>3000</v>
      </c>
      <c r="F401" s="487">
        <v>4000</v>
      </c>
      <c r="G401" s="488">
        <f t="shared" si="100"/>
        <v>4000</v>
      </c>
      <c r="H401" s="490">
        <v>0</v>
      </c>
      <c r="I401" s="488">
        <f t="shared" si="101"/>
        <v>4000</v>
      </c>
      <c r="J401" s="491"/>
      <c r="K401" s="491"/>
      <c r="L401" s="491"/>
      <c r="M401" s="491"/>
      <c r="N401" s="491"/>
      <c r="O401" s="491"/>
      <c r="P401" s="491"/>
      <c r="Q401" s="491"/>
      <c r="R401" s="491"/>
      <c r="S401" s="491"/>
      <c r="T401" s="489"/>
    </row>
    <row r="402" spans="1:20" ht="14.25">
      <c r="A402" s="484"/>
      <c r="B402" s="484"/>
      <c r="C402" s="484">
        <v>4280</v>
      </c>
      <c r="D402" s="486" t="s">
        <v>390</v>
      </c>
      <c r="E402" s="487">
        <v>200</v>
      </c>
      <c r="F402" s="487">
        <v>360</v>
      </c>
      <c r="G402" s="488">
        <f t="shared" si="100"/>
        <v>360</v>
      </c>
      <c r="H402" s="490">
        <v>0</v>
      </c>
      <c r="I402" s="488">
        <f t="shared" si="101"/>
        <v>360</v>
      </c>
      <c r="J402" s="491"/>
      <c r="K402" s="491"/>
      <c r="L402" s="491"/>
      <c r="M402" s="491"/>
      <c r="N402" s="491"/>
      <c r="O402" s="491"/>
      <c r="P402" s="491"/>
      <c r="Q402" s="491"/>
      <c r="R402" s="491"/>
      <c r="S402" s="491"/>
      <c r="T402" s="493"/>
    </row>
    <row r="403" spans="1:20" ht="14.25">
      <c r="A403" s="484"/>
      <c r="B403" s="484"/>
      <c r="C403" s="484">
        <v>4300</v>
      </c>
      <c r="D403" s="486" t="s">
        <v>330</v>
      </c>
      <c r="E403" s="487">
        <v>3195</v>
      </c>
      <c r="F403" s="487">
        <v>4300</v>
      </c>
      <c r="G403" s="488">
        <f t="shared" si="100"/>
        <v>4300</v>
      </c>
      <c r="H403" s="490">
        <v>0</v>
      </c>
      <c r="I403" s="488">
        <f t="shared" si="101"/>
        <v>4300</v>
      </c>
      <c r="J403" s="491"/>
      <c r="K403" s="491"/>
      <c r="L403" s="491"/>
      <c r="M403" s="491"/>
      <c r="N403" s="491"/>
      <c r="O403" s="491"/>
      <c r="P403" s="491"/>
      <c r="Q403" s="491"/>
      <c r="R403" s="491"/>
      <c r="S403" s="491"/>
      <c r="T403" s="494"/>
    </row>
    <row r="404" spans="1:19" ht="14.25">
      <c r="A404" s="484"/>
      <c r="B404" s="484"/>
      <c r="C404" s="484">
        <v>4350</v>
      </c>
      <c r="D404" s="486" t="s">
        <v>800</v>
      </c>
      <c r="E404" s="487">
        <v>1700</v>
      </c>
      <c r="F404" s="487">
        <v>2000</v>
      </c>
      <c r="G404" s="488">
        <f t="shared" si="100"/>
        <v>2000</v>
      </c>
      <c r="H404" s="490">
        <v>0</v>
      </c>
      <c r="I404" s="488">
        <f t="shared" si="101"/>
        <v>2000</v>
      </c>
      <c r="J404" s="491"/>
      <c r="K404" s="491"/>
      <c r="L404" s="491"/>
      <c r="M404" s="491"/>
      <c r="N404" s="491"/>
      <c r="O404" s="491"/>
      <c r="P404" s="491"/>
      <c r="Q404" s="491"/>
      <c r="R404" s="491"/>
      <c r="S404" s="491"/>
    </row>
    <row r="405" spans="1:19" ht="42.75">
      <c r="A405" s="484"/>
      <c r="B405" s="484"/>
      <c r="C405" s="495">
        <v>4370</v>
      </c>
      <c r="D405" s="492" t="s">
        <v>332</v>
      </c>
      <c r="E405" s="487">
        <v>1670</v>
      </c>
      <c r="F405" s="487">
        <v>1500</v>
      </c>
      <c r="G405" s="488">
        <f t="shared" si="100"/>
        <v>1500</v>
      </c>
      <c r="H405" s="488">
        <f>F405-G405</f>
        <v>0</v>
      </c>
      <c r="I405" s="488">
        <f t="shared" si="101"/>
        <v>1500</v>
      </c>
      <c r="J405" s="491"/>
      <c r="K405" s="491"/>
      <c r="L405" s="491"/>
      <c r="M405" s="491"/>
      <c r="N405" s="491"/>
      <c r="O405" s="491"/>
      <c r="P405" s="491"/>
      <c r="Q405" s="491"/>
      <c r="R405" s="491"/>
      <c r="S405" s="491"/>
    </row>
    <row r="406" spans="1:19" ht="14.25">
      <c r="A406" s="484"/>
      <c r="B406" s="484"/>
      <c r="C406" s="484">
        <v>4410</v>
      </c>
      <c r="D406" s="486" t="s">
        <v>380</v>
      </c>
      <c r="E406" s="487">
        <v>700</v>
      </c>
      <c r="F406" s="487">
        <v>500</v>
      </c>
      <c r="G406" s="488">
        <f t="shared" si="100"/>
        <v>500</v>
      </c>
      <c r="H406" s="490">
        <v>0</v>
      </c>
      <c r="I406" s="488">
        <f t="shared" si="101"/>
        <v>500</v>
      </c>
      <c r="J406" s="491"/>
      <c r="K406" s="491"/>
      <c r="L406" s="491"/>
      <c r="M406" s="491"/>
      <c r="N406" s="491"/>
      <c r="O406" s="491"/>
      <c r="P406" s="491"/>
      <c r="Q406" s="491"/>
      <c r="R406" s="491"/>
      <c r="S406" s="491"/>
    </row>
    <row r="407" spans="1:19" ht="14.25">
      <c r="A407" s="484"/>
      <c r="B407" s="484"/>
      <c r="C407" s="484">
        <v>4430</v>
      </c>
      <c r="D407" s="486" t="s">
        <v>334</v>
      </c>
      <c r="E407" s="487">
        <v>255</v>
      </c>
      <c r="F407" s="487">
        <v>200</v>
      </c>
      <c r="G407" s="488">
        <f t="shared" si="100"/>
        <v>200</v>
      </c>
      <c r="H407" s="490">
        <v>0</v>
      </c>
      <c r="I407" s="488">
        <f t="shared" si="101"/>
        <v>200</v>
      </c>
      <c r="J407" s="491"/>
      <c r="K407" s="491"/>
      <c r="L407" s="491"/>
      <c r="M407" s="491"/>
      <c r="N407" s="491"/>
      <c r="O407" s="491"/>
      <c r="P407" s="491"/>
      <c r="Q407" s="491"/>
      <c r="R407" s="491"/>
      <c r="S407" s="491"/>
    </row>
    <row r="408" spans="1:19" ht="28.5">
      <c r="A408" s="484"/>
      <c r="B408" s="484"/>
      <c r="C408" s="484">
        <v>4440</v>
      </c>
      <c r="D408" s="492" t="s">
        <v>801</v>
      </c>
      <c r="E408" s="487">
        <v>18865</v>
      </c>
      <c r="F408" s="487">
        <v>19209</v>
      </c>
      <c r="G408" s="488">
        <f t="shared" si="100"/>
        <v>19209</v>
      </c>
      <c r="H408" s="487">
        <v>0</v>
      </c>
      <c r="I408" s="488">
        <f t="shared" si="101"/>
        <v>19209</v>
      </c>
      <c r="J408" s="491"/>
      <c r="K408" s="491"/>
      <c r="L408" s="491"/>
      <c r="M408" s="491"/>
      <c r="N408" s="491"/>
      <c r="O408" s="491"/>
      <c r="P408" s="491"/>
      <c r="Q408" s="491"/>
      <c r="R408" s="491"/>
      <c r="S408" s="491"/>
    </row>
    <row r="409" spans="1:19" ht="42.75">
      <c r="A409" s="484"/>
      <c r="B409" s="484"/>
      <c r="C409" s="495">
        <v>4740</v>
      </c>
      <c r="D409" s="492" t="s">
        <v>802</v>
      </c>
      <c r="E409" s="487">
        <v>250</v>
      </c>
      <c r="F409" s="487">
        <v>300</v>
      </c>
      <c r="G409" s="488">
        <f t="shared" si="100"/>
        <v>300</v>
      </c>
      <c r="H409" s="488">
        <f>F409-G409</f>
        <v>0</v>
      </c>
      <c r="I409" s="488">
        <f t="shared" si="101"/>
        <v>300</v>
      </c>
      <c r="J409" s="491"/>
      <c r="K409" s="491"/>
      <c r="L409" s="491"/>
      <c r="M409" s="491"/>
      <c r="N409" s="491"/>
      <c r="O409" s="491"/>
      <c r="P409" s="491"/>
      <c r="Q409" s="491"/>
      <c r="R409" s="491"/>
      <c r="S409" s="491"/>
    </row>
    <row r="410" spans="1:19" ht="28.5">
      <c r="A410" s="484"/>
      <c r="B410" s="484"/>
      <c r="C410" s="495">
        <v>4750</v>
      </c>
      <c r="D410" s="496" t="s">
        <v>400</v>
      </c>
      <c r="E410" s="487">
        <v>0</v>
      </c>
      <c r="F410" s="487">
        <v>500</v>
      </c>
      <c r="G410" s="488">
        <f t="shared" si="100"/>
        <v>500</v>
      </c>
      <c r="H410" s="488">
        <f>F410-G410</f>
        <v>0</v>
      </c>
      <c r="I410" s="488">
        <f t="shared" si="101"/>
        <v>500</v>
      </c>
      <c r="J410" s="491"/>
      <c r="K410" s="491"/>
      <c r="L410" s="491"/>
      <c r="M410" s="491"/>
      <c r="N410" s="491"/>
      <c r="O410" s="491"/>
      <c r="P410" s="491"/>
      <c r="Q410" s="491"/>
      <c r="R410" s="491"/>
      <c r="S410" s="491"/>
    </row>
    <row r="411" spans="1:19" ht="15">
      <c r="A411" s="497">
        <v>801</v>
      </c>
      <c r="B411" s="497">
        <v>80103</v>
      </c>
      <c r="C411" s="498"/>
      <c r="D411" s="499" t="s">
        <v>803</v>
      </c>
      <c r="E411" s="500">
        <f aca="true" t="shared" si="102" ref="E411:S411">SUM(E412:E418)</f>
        <v>53127</v>
      </c>
      <c r="F411" s="500">
        <f t="shared" si="102"/>
        <v>58711</v>
      </c>
      <c r="G411" s="500">
        <f t="shared" si="102"/>
        <v>58711</v>
      </c>
      <c r="H411" s="500">
        <f t="shared" si="102"/>
        <v>50909</v>
      </c>
      <c r="I411" s="500">
        <f t="shared" si="102"/>
        <v>7802</v>
      </c>
      <c r="J411" s="500">
        <f t="shared" si="102"/>
        <v>0</v>
      </c>
      <c r="K411" s="500">
        <f t="shared" si="102"/>
        <v>0</v>
      </c>
      <c r="L411" s="500">
        <f t="shared" si="102"/>
        <v>0</v>
      </c>
      <c r="M411" s="500">
        <f t="shared" si="102"/>
        <v>0</v>
      </c>
      <c r="N411" s="500">
        <f t="shared" si="102"/>
        <v>0</v>
      </c>
      <c r="O411" s="500">
        <f t="shared" si="102"/>
        <v>0</v>
      </c>
      <c r="P411" s="500">
        <f t="shared" si="102"/>
        <v>0</v>
      </c>
      <c r="Q411" s="500">
        <f t="shared" si="102"/>
        <v>0</v>
      </c>
      <c r="R411" s="500">
        <f t="shared" si="102"/>
        <v>0</v>
      </c>
      <c r="S411" s="500">
        <f t="shared" si="102"/>
        <v>0</v>
      </c>
    </row>
    <row r="412" spans="1:21" ht="14.25">
      <c r="A412" s="501"/>
      <c r="B412" s="501"/>
      <c r="C412" s="501">
        <v>3020</v>
      </c>
      <c r="D412" s="516" t="s">
        <v>384</v>
      </c>
      <c r="E412" s="552">
        <v>4704</v>
      </c>
      <c r="F412" s="553">
        <v>5306</v>
      </c>
      <c r="G412" s="553">
        <f aca="true" t="shared" si="103" ref="G412:G418">F412</f>
        <v>5306</v>
      </c>
      <c r="H412" s="553">
        <v>0</v>
      </c>
      <c r="I412" s="553">
        <f aca="true" t="shared" si="104" ref="I412:I418">G412-H412</f>
        <v>5306</v>
      </c>
      <c r="J412" s="552"/>
      <c r="K412" s="552"/>
      <c r="L412" s="552"/>
      <c r="M412" s="552"/>
      <c r="N412" s="552"/>
      <c r="O412" s="552"/>
      <c r="P412" s="552"/>
      <c r="Q412" s="552"/>
      <c r="R412" s="552"/>
      <c r="S412" s="552"/>
      <c r="T412" s="554"/>
      <c r="U412" s="535"/>
    </row>
    <row r="413" spans="1:19" ht="14.25">
      <c r="A413" s="501"/>
      <c r="B413" s="501"/>
      <c r="C413" s="501">
        <v>4010</v>
      </c>
      <c r="D413" s="516" t="s">
        <v>370</v>
      </c>
      <c r="E413" s="491">
        <v>35638</v>
      </c>
      <c r="F413" s="490">
        <v>39120</v>
      </c>
      <c r="G413" s="490">
        <f t="shared" si="103"/>
        <v>39120</v>
      </c>
      <c r="H413" s="490">
        <f>G413</f>
        <v>39120</v>
      </c>
      <c r="I413" s="490">
        <f t="shared" si="104"/>
        <v>0</v>
      </c>
      <c r="J413" s="491"/>
      <c r="K413" s="491"/>
      <c r="L413" s="491"/>
      <c r="M413" s="491"/>
      <c r="N413" s="491"/>
      <c r="O413" s="491"/>
      <c r="P413" s="491"/>
      <c r="Q413" s="491"/>
      <c r="R413" s="491"/>
      <c r="S413" s="491"/>
    </row>
    <row r="414" spans="1:19" ht="14.25">
      <c r="A414" s="501"/>
      <c r="B414" s="501"/>
      <c r="C414" s="501">
        <v>4040</v>
      </c>
      <c r="D414" s="516" t="s">
        <v>372</v>
      </c>
      <c r="E414" s="491">
        <v>2613</v>
      </c>
      <c r="F414" s="490">
        <v>3072</v>
      </c>
      <c r="G414" s="490">
        <f t="shared" si="103"/>
        <v>3072</v>
      </c>
      <c r="H414" s="490">
        <f>G414</f>
        <v>3072</v>
      </c>
      <c r="I414" s="490">
        <f t="shared" si="104"/>
        <v>0</v>
      </c>
      <c r="J414" s="491"/>
      <c r="K414" s="491"/>
      <c r="L414" s="491"/>
      <c r="M414" s="491"/>
      <c r="N414" s="491"/>
      <c r="O414" s="491"/>
      <c r="P414" s="491"/>
      <c r="Q414" s="491"/>
      <c r="R414" s="491"/>
      <c r="S414" s="491"/>
    </row>
    <row r="415" spans="1:19" ht="14.25">
      <c r="A415" s="501"/>
      <c r="B415" s="501"/>
      <c r="C415" s="501">
        <v>4110</v>
      </c>
      <c r="D415" s="516" t="s">
        <v>470</v>
      </c>
      <c r="E415" s="491">
        <v>6492</v>
      </c>
      <c r="F415" s="490">
        <v>7500</v>
      </c>
      <c r="G415" s="490">
        <f t="shared" si="103"/>
        <v>7500</v>
      </c>
      <c r="H415" s="490">
        <f>G415</f>
        <v>7500</v>
      </c>
      <c r="I415" s="490">
        <f t="shared" si="104"/>
        <v>0</v>
      </c>
      <c r="J415" s="491"/>
      <c r="K415" s="491"/>
      <c r="L415" s="491"/>
      <c r="M415" s="491"/>
      <c r="N415" s="491"/>
      <c r="O415" s="491"/>
      <c r="P415" s="491"/>
      <c r="Q415" s="491"/>
      <c r="R415" s="491"/>
      <c r="S415" s="491"/>
    </row>
    <row r="416" spans="1:19" ht="14.25">
      <c r="A416" s="501"/>
      <c r="B416" s="501"/>
      <c r="C416" s="501">
        <v>4120</v>
      </c>
      <c r="D416" s="516" t="s">
        <v>799</v>
      </c>
      <c r="E416" s="491">
        <v>984</v>
      </c>
      <c r="F416" s="490">
        <v>1217</v>
      </c>
      <c r="G416" s="490">
        <f t="shared" si="103"/>
        <v>1217</v>
      </c>
      <c r="H416" s="490">
        <f>G416</f>
        <v>1217</v>
      </c>
      <c r="I416" s="490">
        <f t="shared" si="104"/>
        <v>0</v>
      </c>
      <c r="J416" s="491"/>
      <c r="K416" s="491"/>
      <c r="L416" s="491"/>
      <c r="M416" s="491"/>
      <c r="N416" s="491"/>
      <c r="O416" s="491"/>
      <c r="P416" s="491"/>
      <c r="Q416" s="491"/>
      <c r="R416" s="491"/>
      <c r="S416" s="491"/>
    </row>
    <row r="417" spans="1:19" ht="28.5">
      <c r="A417" s="501"/>
      <c r="B417" s="501"/>
      <c r="C417" s="501">
        <v>4240</v>
      </c>
      <c r="D417" s="496" t="s">
        <v>473</v>
      </c>
      <c r="E417" s="491">
        <v>300</v>
      </c>
      <c r="F417" s="490">
        <v>100</v>
      </c>
      <c r="G417" s="490">
        <f t="shared" si="103"/>
        <v>100</v>
      </c>
      <c r="H417" s="490">
        <v>0</v>
      </c>
      <c r="I417" s="490">
        <f t="shared" si="104"/>
        <v>100</v>
      </c>
      <c r="J417" s="491"/>
      <c r="K417" s="491"/>
      <c r="L417" s="491"/>
      <c r="M417" s="491"/>
      <c r="N417" s="491"/>
      <c r="O417" s="491"/>
      <c r="P417" s="491"/>
      <c r="Q417" s="491"/>
      <c r="R417" s="491"/>
      <c r="S417" s="491"/>
    </row>
    <row r="418" spans="1:19" ht="28.5">
      <c r="A418" s="501"/>
      <c r="B418" s="501"/>
      <c r="C418" s="501">
        <v>4440</v>
      </c>
      <c r="D418" s="496" t="s">
        <v>801</v>
      </c>
      <c r="E418" s="491">
        <v>2396</v>
      </c>
      <c r="F418" s="490">
        <v>2396</v>
      </c>
      <c r="G418" s="490">
        <f t="shared" si="103"/>
        <v>2396</v>
      </c>
      <c r="H418" s="490">
        <v>0</v>
      </c>
      <c r="I418" s="490">
        <f t="shared" si="104"/>
        <v>2396</v>
      </c>
      <c r="J418" s="491"/>
      <c r="K418" s="491"/>
      <c r="L418" s="491"/>
      <c r="M418" s="491"/>
      <c r="N418" s="491"/>
      <c r="O418" s="491"/>
      <c r="P418" s="491"/>
      <c r="Q418" s="491"/>
      <c r="R418" s="491"/>
      <c r="S418" s="491"/>
    </row>
    <row r="419" spans="1:19" ht="15">
      <c r="A419" s="497">
        <v>801</v>
      </c>
      <c r="B419" s="497">
        <v>80146</v>
      </c>
      <c r="C419" s="498"/>
      <c r="D419" s="499" t="s">
        <v>812</v>
      </c>
      <c r="E419" s="500">
        <f aca="true" t="shared" si="105" ref="E419:S419">SUM(E420:E422)</f>
        <v>3336</v>
      </c>
      <c r="F419" s="500">
        <f t="shared" si="105"/>
        <v>2680</v>
      </c>
      <c r="G419" s="500">
        <f t="shared" si="105"/>
        <v>2680</v>
      </c>
      <c r="H419" s="500">
        <f t="shared" si="105"/>
        <v>0</v>
      </c>
      <c r="I419" s="500">
        <f t="shared" si="105"/>
        <v>2680</v>
      </c>
      <c r="J419" s="500">
        <f t="shared" si="105"/>
        <v>0</v>
      </c>
      <c r="K419" s="500">
        <f t="shared" si="105"/>
        <v>0</v>
      </c>
      <c r="L419" s="500">
        <f t="shared" si="105"/>
        <v>0</v>
      </c>
      <c r="M419" s="500">
        <f t="shared" si="105"/>
        <v>0</v>
      </c>
      <c r="N419" s="500">
        <f t="shared" si="105"/>
        <v>0</v>
      </c>
      <c r="O419" s="500">
        <f t="shared" si="105"/>
        <v>0</v>
      </c>
      <c r="P419" s="500">
        <f t="shared" si="105"/>
        <v>0</v>
      </c>
      <c r="Q419" s="500">
        <f t="shared" si="105"/>
        <v>0</v>
      </c>
      <c r="R419" s="500">
        <f t="shared" si="105"/>
        <v>0</v>
      </c>
      <c r="S419" s="500">
        <f t="shared" si="105"/>
        <v>0</v>
      </c>
    </row>
    <row r="420" spans="1:19" ht="14.25">
      <c r="A420" s="501"/>
      <c r="B420" s="501"/>
      <c r="C420" s="501">
        <v>4210</v>
      </c>
      <c r="D420" s="516" t="s">
        <v>328</v>
      </c>
      <c r="E420" s="491">
        <v>865</v>
      </c>
      <c r="F420" s="490">
        <v>500</v>
      </c>
      <c r="G420" s="490">
        <f>F420</f>
        <v>500</v>
      </c>
      <c r="H420" s="490">
        <v>0</v>
      </c>
      <c r="I420" s="490">
        <f>G420-H420</f>
        <v>500</v>
      </c>
      <c r="J420" s="491"/>
      <c r="K420" s="491"/>
      <c r="L420" s="491"/>
      <c r="M420" s="491"/>
      <c r="N420" s="491"/>
      <c r="O420" s="491"/>
      <c r="P420" s="491"/>
      <c r="Q420" s="491"/>
      <c r="R420" s="491"/>
      <c r="S420" s="491"/>
    </row>
    <row r="421" spans="1:19" ht="14.25">
      <c r="A421" s="501"/>
      <c r="B421" s="501"/>
      <c r="C421" s="501">
        <v>4300</v>
      </c>
      <c r="D421" s="516" t="s">
        <v>330</v>
      </c>
      <c r="E421" s="491">
        <v>1821</v>
      </c>
      <c r="F421" s="490">
        <v>1680</v>
      </c>
      <c r="G421" s="490">
        <f>F421</f>
        <v>1680</v>
      </c>
      <c r="H421" s="490">
        <v>0</v>
      </c>
      <c r="I421" s="490">
        <f>G421-H421</f>
        <v>1680</v>
      </c>
      <c r="J421" s="491"/>
      <c r="K421" s="491"/>
      <c r="L421" s="491"/>
      <c r="M421" s="491"/>
      <c r="N421" s="491"/>
      <c r="O421" s="491"/>
      <c r="P421" s="491"/>
      <c r="Q421" s="491"/>
      <c r="R421" s="491"/>
      <c r="S421" s="491"/>
    </row>
    <row r="422" spans="1:19" ht="14.25">
      <c r="A422" s="501"/>
      <c r="B422" s="501"/>
      <c r="C422" s="501">
        <v>4410</v>
      </c>
      <c r="D422" s="516" t="s">
        <v>380</v>
      </c>
      <c r="E422" s="491">
        <v>650</v>
      </c>
      <c r="F422" s="490">
        <v>500</v>
      </c>
      <c r="G422" s="490">
        <f>F422</f>
        <v>500</v>
      </c>
      <c r="H422" s="490">
        <v>0</v>
      </c>
      <c r="I422" s="490">
        <f>G422-H422</f>
        <v>500</v>
      </c>
      <c r="J422" s="491"/>
      <c r="K422" s="491"/>
      <c r="L422" s="491"/>
      <c r="M422" s="491"/>
      <c r="N422" s="491"/>
      <c r="O422" s="491"/>
      <c r="P422" s="491"/>
      <c r="Q422" s="491"/>
      <c r="R422" s="491"/>
      <c r="S422" s="491"/>
    </row>
    <row r="423" spans="1:19" ht="15">
      <c r="A423" s="497">
        <v>801</v>
      </c>
      <c r="B423" s="497">
        <v>80195</v>
      </c>
      <c r="C423" s="498"/>
      <c r="D423" s="499" t="s">
        <v>320</v>
      </c>
      <c r="E423" s="500">
        <f aca="true" t="shared" si="106" ref="E423:S423">SUM(E424)</f>
        <v>2886</v>
      </c>
      <c r="F423" s="500">
        <f t="shared" si="106"/>
        <v>2886</v>
      </c>
      <c r="G423" s="500">
        <f t="shared" si="106"/>
        <v>2886</v>
      </c>
      <c r="H423" s="500">
        <f t="shared" si="106"/>
        <v>0</v>
      </c>
      <c r="I423" s="500">
        <f t="shared" si="106"/>
        <v>2886</v>
      </c>
      <c r="J423" s="500">
        <f t="shared" si="106"/>
        <v>0</v>
      </c>
      <c r="K423" s="500">
        <f t="shared" si="106"/>
        <v>0</v>
      </c>
      <c r="L423" s="500">
        <f t="shared" si="106"/>
        <v>0</v>
      </c>
      <c r="M423" s="500">
        <f t="shared" si="106"/>
        <v>0</v>
      </c>
      <c r="N423" s="500">
        <f t="shared" si="106"/>
        <v>0</v>
      </c>
      <c r="O423" s="500">
        <f t="shared" si="106"/>
        <v>0</v>
      </c>
      <c r="P423" s="500">
        <f t="shared" si="106"/>
        <v>0</v>
      </c>
      <c r="Q423" s="500">
        <f t="shared" si="106"/>
        <v>0</v>
      </c>
      <c r="R423" s="500">
        <f t="shared" si="106"/>
        <v>0</v>
      </c>
      <c r="S423" s="500">
        <f t="shared" si="106"/>
        <v>0</v>
      </c>
    </row>
    <row r="424" spans="1:19" ht="29.25">
      <c r="A424" s="517"/>
      <c r="B424" s="517"/>
      <c r="C424" s="501">
        <v>4440</v>
      </c>
      <c r="D424" s="496" t="s">
        <v>801</v>
      </c>
      <c r="E424" s="491">
        <v>2886</v>
      </c>
      <c r="F424" s="490">
        <v>2886</v>
      </c>
      <c r="G424" s="490">
        <f>F424</f>
        <v>2886</v>
      </c>
      <c r="H424" s="490">
        <v>0</v>
      </c>
      <c r="I424" s="490">
        <f>G424</f>
        <v>2886</v>
      </c>
      <c r="J424" s="491"/>
      <c r="K424" s="491"/>
      <c r="L424" s="491"/>
      <c r="M424" s="491"/>
      <c r="N424" s="491"/>
      <c r="O424" s="491"/>
      <c r="P424" s="491"/>
      <c r="Q424" s="491"/>
      <c r="R424" s="491"/>
      <c r="S424" s="491"/>
    </row>
    <row r="425" spans="1:19" ht="15">
      <c r="A425" s="520"/>
      <c r="B425" s="520"/>
      <c r="C425" s="521"/>
      <c r="D425" s="522" t="s">
        <v>815</v>
      </c>
      <c r="E425" s="523">
        <f aca="true" t="shared" si="107" ref="E425:S425">E423+E419+E411+E391</f>
        <v>594748</v>
      </c>
      <c r="F425" s="523">
        <f t="shared" si="107"/>
        <v>560672</v>
      </c>
      <c r="G425" s="523">
        <f t="shared" si="107"/>
        <v>560672</v>
      </c>
      <c r="H425" s="523">
        <f t="shared" si="107"/>
        <v>457485</v>
      </c>
      <c r="I425" s="523">
        <f t="shared" si="107"/>
        <v>103187</v>
      </c>
      <c r="J425" s="523">
        <f t="shared" si="107"/>
        <v>0</v>
      </c>
      <c r="K425" s="523">
        <f t="shared" si="107"/>
        <v>0</v>
      </c>
      <c r="L425" s="523">
        <f t="shared" si="107"/>
        <v>0</v>
      </c>
      <c r="M425" s="523">
        <f t="shared" si="107"/>
        <v>0</v>
      </c>
      <c r="N425" s="523">
        <f t="shared" si="107"/>
        <v>0</v>
      </c>
      <c r="O425" s="523">
        <f t="shared" si="107"/>
        <v>0</v>
      </c>
      <c r="P425" s="523">
        <f t="shared" si="107"/>
        <v>0</v>
      </c>
      <c r="Q425" s="523">
        <f t="shared" si="107"/>
        <v>0</v>
      </c>
      <c r="R425" s="523">
        <f t="shared" si="107"/>
        <v>0</v>
      </c>
      <c r="S425" s="523">
        <f t="shared" si="107"/>
        <v>0</v>
      </c>
    </row>
    <row r="426" spans="1:19" ht="15">
      <c r="A426" s="497">
        <v>852</v>
      </c>
      <c r="B426" s="497">
        <v>85295</v>
      </c>
      <c r="C426" s="497"/>
      <c r="D426" s="524" t="s">
        <v>320</v>
      </c>
      <c r="E426" s="500">
        <f aca="true" t="shared" si="108" ref="E426:S426">SUM(E427:E431)</f>
        <v>9000</v>
      </c>
      <c r="F426" s="500">
        <f t="shared" si="108"/>
        <v>2000</v>
      </c>
      <c r="G426" s="500">
        <f t="shared" si="108"/>
        <v>2000</v>
      </c>
      <c r="H426" s="500">
        <f t="shared" si="108"/>
        <v>1764</v>
      </c>
      <c r="I426" s="500">
        <f t="shared" si="108"/>
        <v>236</v>
      </c>
      <c r="J426" s="500">
        <f t="shared" si="108"/>
        <v>0</v>
      </c>
      <c r="K426" s="500">
        <f t="shared" si="108"/>
        <v>0</v>
      </c>
      <c r="L426" s="500">
        <f t="shared" si="108"/>
        <v>0</v>
      </c>
      <c r="M426" s="500">
        <f t="shared" si="108"/>
        <v>0</v>
      </c>
      <c r="N426" s="500">
        <f t="shared" si="108"/>
        <v>0</v>
      </c>
      <c r="O426" s="500">
        <f t="shared" si="108"/>
        <v>0</v>
      </c>
      <c r="P426" s="500">
        <f t="shared" si="108"/>
        <v>0</v>
      </c>
      <c r="Q426" s="500">
        <f t="shared" si="108"/>
        <v>0</v>
      </c>
      <c r="R426" s="500">
        <f t="shared" si="108"/>
        <v>0</v>
      </c>
      <c r="S426" s="500">
        <f t="shared" si="108"/>
        <v>0</v>
      </c>
    </row>
    <row r="427" spans="1:19" ht="15">
      <c r="A427" s="506"/>
      <c r="B427" s="506"/>
      <c r="C427" s="503">
        <v>4113</v>
      </c>
      <c r="D427" s="516" t="s">
        <v>470</v>
      </c>
      <c r="E427" s="508">
        <v>273</v>
      </c>
      <c r="F427" s="508">
        <v>227</v>
      </c>
      <c r="G427" s="508">
        <f aca="true" t="shared" si="109" ref="G427:H429">F427</f>
        <v>227</v>
      </c>
      <c r="H427" s="508">
        <f t="shared" si="109"/>
        <v>227</v>
      </c>
      <c r="I427" s="508">
        <f>G427-H427</f>
        <v>0</v>
      </c>
      <c r="J427" s="508"/>
      <c r="K427" s="508"/>
      <c r="L427" s="508"/>
      <c r="M427" s="508"/>
      <c r="N427" s="508"/>
      <c r="O427" s="508"/>
      <c r="P427" s="508"/>
      <c r="Q427" s="508"/>
      <c r="R427" s="508"/>
      <c r="S427" s="508"/>
    </row>
    <row r="428" spans="1:19" ht="15">
      <c r="A428" s="506"/>
      <c r="B428" s="506"/>
      <c r="C428" s="503">
        <v>4123</v>
      </c>
      <c r="D428" s="516" t="s">
        <v>799</v>
      </c>
      <c r="E428" s="508">
        <v>44</v>
      </c>
      <c r="F428" s="508">
        <v>37</v>
      </c>
      <c r="G428" s="508">
        <f t="shared" si="109"/>
        <v>37</v>
      </c>
      <c r="H428" s="508">
        <f t="shared" si="109"/>
        <v>37</v>
      </c>
      <c r="I428" s="508">
        <f>G428-H428</f>
        <v>0</v>
      </c>
      <c r="J428" s="508"/>
      <c r="K428" s="508"/>
      <c r="L428" s="508"/>
      <c r="M428" s="508"/>
      <c r="N428" s="508"/>
      <c r="O428" s="508"/>
      <c r="P428" s="508"/>
      <c r="Q428" s="508"/>
      <c r="R428" s="508"/>
      <c r="S428" s="508"/>
    </row>
    <row r="429" spans="1:19" ht="14.25">
      <c r="A429" s="496"/>
      <c r="B429" s="496"/>
      <c r="C429" s="519">
        <v>4173</v>
      </c>
      <c r="D429" s="496" t="s">
        <v>326</v>
      </c>
      <c r="E429" s="491">
        <v>2695</v>
      </c>
      <c r="F429" s="490">
        <v>1500</v>
      </c>
      <c r="G429" s="508">
        <f t="shared" si="109"/>
        <v>1500</v>
      </c>
      <c r="H429" s="508">
        <f t="shared" si="109"/>
        <v>1500</v>
      </c>
      <c r="I429" s="508">
        <f>G429-H429</f>
        <v>0</v>
      </c>
      <c r="J429" s="491"/>
      <c r="K429" s="491"/>
      <c r="L429" s="491"/>
      <c r="M429" s="491"/>
      <c r="N429" s="491"/>
      <c r="O429" s="491"/>
      <c r="P429" s="491"/>
      <c r="Q429" s="491"/>
      <c r="R429" s="491"/>
      <c r="S429" s="491"/>
    </row>
    <row r="430" spans="1:19" ht="14.25">
      <c r="A430" s="516"/>
      <c r="B430" s="516"/>
      <c r="C430" s="501">
        <v>4213</v>
      </c>
      <c r="D430" s="516" t="s">
        <v>328</v>
      </c>
      <c r="E430" s="491">
        <v>1227</v>
      </c>
      <c r="F430" s="490">
        <v>236</v>
      </c>
      <c r="G430" s="508">
        <f>F430</f>
        <v>236</v>
      </c>
      <c r="H430" s="490">
        <v>0</v>
      </c>
      <c r="I430" s="508">
        <f>G430-H430</f>
        <v>236</v>
      </c>
      <c r="J430" s="491"/>
      <c r="K430" s="491"/>
      <c r="L430" s="491"/>
      <c r="M430" s="491"/>
      <c r="N430" s="491"/>
      <c r="O430" s="491"/>
      <c r="P430" s="491"/>
      <c r="Q430" s="491"/>
      <c r="R430" s="491"/>
      <c r="S430" s="491"/>
    </row>
    <row r="431" spans="1:19" ht="14.25">
      <c r="A431" s="516"/>
      <c r="B431" s="516"/>
      <c r="C431" s="519">
        <v>4303</v>
      </c>
      <c r="D431" s="496" t="s">
        <v>330</v>
      </c>
      <c r="E431" s="491">
        <v>4761</v>
      </c>
      <c r="F431" s="490">
        <v>0</v>
      </c>
      <c r="G431" s="490">
        <v>0</v>
      </c>
      <c r="H431" s="490">
        <v>0</v>
      </c>
      <c r="I431" s="490">
        <v>0</v>
      </c>
      <c r="J431" s="491"/>
      <c r="K431" s="491"/>
      <c r="L431" s="491"/>
      <c r="M431" s="491"/>
      <c r="N431" s="491"/>
      <c r="O431" s="491"/>
      <c r="P431" s="491"/>
      <c r="Q431" s="491"/>
      <c r="R431" s="491"/>
      <c r="S431" s="491"/>
    </row>
    <row r="432" spans="1:19" ht="15">
      <c r="A432" s="520"/>
      <c r="B432" s="520"/>
      <c r="C432" s="521"/>
      <c r="D432" s="522" t="s">
        <v>816</v>
      </c>
      <c r="E432" s="523">
        <f aca="true" t="shared" si="110" ref="E432:S432">E426</f>
        <v>9000</v>
      </c>
      <c r="F432" s="523">
        <f t="shared" si="110"/>
        <v>2000</v>
      </c>
      <c r="G432" s="523">
        <f t="shared" si="110"/>
        <v>2000</v>
      </c>
      <c r="H432" s="523">
        <f t="shared" si="110"/>
        <v>1764</v>
      </c>
      <c r="I432" s="523">
        <f t="shared" si="110"/>
        <v>236</v>
      </c>
      <c r="J432" s="523">
        <f t="shared" si="110"/>
        <v>0</v>
      </c>
      <c r="K432" s="523">
        <f t="shared" si="110"/>
        <v>0</v>
      </c>
      <c r="L432" s="523">
        <f t="shared" si="110"/>
        <v>0</v>
      </c>
      <c r="M432" s="523">
        <f t="shared" si="110"/>
        <v>0</v>
      </c>
      <c r="N432" s="523">
        <f t="shared" si="110"/>
        <v>0</v>
      </c>
      <c r="O432" s="523">
        <f t="shared" si="110"/>
        <v>0</v>
      </c>
      <c r="P432" s="523">
        <f t="shared" si="110"/>
        <v>0</v>
      </c>
      <c r="Q432" s="523">
        <f t="shared" si="110"/>
        <v>0</v>
      </c>
      <c r="R432" s="523">
        <f t="shared" si="110"/>
        <v>0</v>
      </c>
      <c r="S432" s="523">
        <f t="shared" si="110"/>
        <v>0</v>
      </c>
    </row>
    <row r="433" spans="1:19" ht="15">
      <c r="A433" s="499">
        <v>854</v>
      </c>
      <c r="B433" s="499">
        <v>85415</v>
      </c>
      <c r="C433" s="498"/>
      <c r="D433" s="499" t="s">
        <v>818</v>
      </c>
      <c r="E433" s="500">
        <f aca="true" t="shared" si="111" ref="E433:S433">E434</f>
        <v>1440</v>
      </c>
      <c r="F433" s="500">
        <f t="shared" si="111"/>
        <v>0</v>
      </c>
      <c r="G433" s="500">
        <f t="shared" si="111"/>
        <v>0</v>
      </c>
      <c r="H433" s="500">
        <f t="shared" si="111"/>
        <v>0</v>
      </c>
      <c r="I433" s="500">
        <f t="shared" si="111"/>
        <v>0</v>
      </c>
      <c r="J433" s="500">
        <f t="shared" si="111"/>
        <v>0</v>
      </c>
      <c r="K433" s="500">
        <f t="shared" si="111"/>
        <v>0</v>
      </c>
      <c r="L433" s="500">
        <f t="shared" si="111"/>
        <v>0</v>
      </c>
      <c r="M433" s="500">
        <f t="shared" si="111"/>
        <v>0</v>
      </c>
      <c r="N433" s="500">
        <f t="shared" si="111"/>
        <v>0</v>
      </c>
      <c r="O433" s="500">
        <f t="shared" si="111"/>
        <v>0</v>
      </c>
      <c r="P433" s="500">
        <f t="shared" si="111"/>
        <v>0</v>
      </c>
      <c r="Q433" s="500">
        <f t="shared" si="111"/>
        <v>0</v>
      </c>
      <c r="R433" s="500">
        <f t="shared" si="111"/>
        <v>0</v>
      </c>
      <c r="S433" s="500">
        <f t="shared" si="111"/>
        <v>0</v>
      </c>
    </row>
    <row r="434" spans="1:19" ht="14.25">
      <c r="A434" s="516"/>
      <c r="B434" s="516"/>
      <c r="C434" s="501">
        <v>3260</v>
      </c>
      <c r="D434" s="516" t="s">
        <v>820</v>
      </c>
      <c r="E434" s="491">
        <v>1440</v>
      </c>
      <c r="F434" s="490">
        <v>0</v>
      </c>
      <c r="G434" s="490">
        <v>0</v>
      </c>
      <c r="H434" s="490">
        <v>0</v>
      </c>
      <c r="I434" s="490">
        <v>0</v>
      </c>
      <c r="J434" s="491"/>
      <c r="K434" s="491"/>
      <c r="L434" s="491"/>
      <c r="M434" s="491"/>
      <c r="N434" s="491"/>
      <c r="O434" s="491"/>
      <c r="P434" s="491"/>
      <c r="Q434" s="491"/>
      <c r="R434" s="491"/>
      <c r="S434" s="491"/>
    </row>
    <row r="435" spans="1:19" ht="15">
      <c r="A435" s="520"/>
      <c r="B435" s="520"/>
      <c r="C435" s="521"/>
      <c r="D435" s="522" t="s">
        <v>821</v>
      </c>
      <c r="E435" s="523">
        <f aca="true" t="shared" si="112" ref="E435:S435">E433</f>
        <v>1440</v>
      </c>
      <c r="F435" s="523">
        <f t="shared" si="112"/>
        <v>0</v>
      </c>
      <c r="G435" s="523">
        <f t="shared" si="112"/>
        <v>0</v>
      </c>
      <c r="H435" s="523">
        <f t="shared" si="112"/>
        <v>0</v>
      </c>
      <c r="I435" s="523">
        <f t="shared" si="112"/>
        <v>0</v>
      </c>
      <c r="J435" s="523">
        <f t="shared" si="112"/>
        <v>0</v>
      </c>
      <c r="K435" s="523">
        <f t="shared" si="112"/>
        <v>0</v>
      </c>
      <c r="L435" s="523">
        <f t="shared" si="112"/>
        <v>0</v>
      </c>
      <c r="M435" s="523">
        <f t="shared" si="112"/>
        <v>0</v>
      </c>
      <c r="N435" s="523">
        <f t="shared" si="112"/>
        <v>0</v>
      </c>
      <c r="O435" s="523">
        <f t="shared" si="112"/>
        <v>0</v>
      </c>
      <c r="P435" s="523">
        <f t="shared" si="112"/>
        <v>0</v>
      </c>
      <c r="Q435" s="523">
        <f t="shared" si="112"/>
        <v>0</v>
      </c>
      <c r="R435" s="523">
        <f t="shared" si="112"/>
        <v>0</v>
      </c>
      <c r="S435" s="523">
        <f t="shared" si="112"/>
        <v>0</v>
      </c>
    </row>
    <row r="436" spans="1:19" ht="15">
      <c r="A436" s="455" t="s">
        <v>165</v>
      </c>
      <c r="B436" s="455"/>
      <c r="C436" s="455"/>
      <c r="D436" s="455"/>
      <c r="E436" s="543">
        <f aca="true" t="shared" si="113" ref="E436:S436">E435+E432+E425</f>
        <v>605188</v>
      </c>
      <c r="F436" s="546">
        <f t="shared" si="113"/>
        <v>562672</v>
      </c>
      <c r="G436" s="546">
        <f t="shared" si="113"/>
        <v>562672</v>
      </c>
      <c r="H436" s="546">
        <f t="shared" si="113"/>
        <v>459249</v>
      </c>
      <c r="I436" s="546">
        <f t="shared" si="113"/>
        <v>103423</v>
      </c>
      <c r="J436" s="543">
        <f t="shared" si="113"/>
        <v>0</v>
      </c>
      <c r="K436" s="543">
        <f t="shared" si="113"/>
        <v>0</v>
      </c>
      <c r="L436" s="543">
        <f t="shared" si="113"/>
        <v>0</v>
      </c>
      <c r="M436" s="543">
        <f t="shared" si="113"/>
        <v>0</v>
      </c>
      <c r="N436" s="543">
        <f t="shared" si="113"/>
        <v>0</v>
      </c>
      <c r="O436" s="543">
        <f t="shared" si="113"/>
        <v>0</v>
      </c>
      <c r="P436" s="543">
        <f t="shared" si="113"/>
        <v>0</v>
      </c>
      <c r="Q436" s="543">
        <f t="shared" si="113"/>
        <v>0</v>
      </c>
      <c r="R436" s="543">
        <f t="shared" si="113"/>
        <v>0</v>
      </c>
      <c r="S436" s="543">
        <f t="shared" si="113"/>
        <v>0</v>
      </c>
    </row>
    <row r="439" spans="1:20" ht="18">
      <c r="A439" s="452" t="s">
        <v>826</v>
      </c>
      <c r="B439" s="452"/>
      <c r="C439" s="452"/>
      <c r="D439" s="452"/>
      <c r="E439" s="452"/>
      <c r="F439" s="452"/>
      <c r="G439" s="452"/>
      <c r="H439" s="452"/>
      <c r="I439" s="452"/>
      <c r="J439" s="452"/>
      <c r="K439" s="452"/>
      <c r="L439" s="452"/>
      <c r="M439" s="452"/>
      <c r="N439" s="452"/>
      <c r="O439" s="452"/>
      <c r="P439" s="452"/>
      <c r="Q439" s="452"/>
      <c r="R439" s="452"/>
      <c r="S439" s="452"/>
      <c r="T439" s="452"/>
    </row>
    <row r="440" spans="1:19" ht="18">
      <c r="A440" s="2"/>
      <c r="B440" s="2"/>
      <c r="C440" s="2"/>
      <c r="D440" s="2"/>
      <c r="E440" s="456" t="s">
        <v>832</v>
      </c>
      <c r="F440" s="456"/>
      <c r="G440" s="456"/>
      <c r="H440" s="456"/>
      <c r="I440" s="456"/>
      <c r="J440" s="456"/>
      <c r="K440" s="456"/>
      <c r="L440" s="456"/>
      <c r="M440" s="456"/>
      <c r="N440" s="456"/>
      <c r="O440" s="456"/>
      <c r="P440" s="456"/>
      <c r="Q440" s="456"/>
      <c r="R440" s="456"/>
      <c r="S440" s="456"/>
    </row>
    <row r="441" spans="1:20" ht="12.75">
      <c r="A441" s="469"/>
      <c r="B441" s="469"/>
      <c r="C441" s="469"/>
      <c r="D441" s="469"/>
      <c r="E441" s="469"/>
      <c r="F441" s="469"/>
      <c r="G441" s="469"/>
      <c r="I441" s="470"/>
      <c r="J441" s="470"/>
      <c r="K441" s="470"/>
      <c r="L441" s="470"/>
      <c r="M441" s="470"/>
      <c r="N441" s="470"/>
      <c r="O441" s="470"/>
      <c r="P441" s="470"/>
      <c r="Q441" s="470"/>
      <c r="R441" s="470"/>
      <c r="S441" s="470" t="s">
        <v>110</v>
      </c>
      <c r="T441" s="471" t="s">
        <v>125</v>
      </c>
    </row>
    <row r="442" spans="1:20" ht="12.75">
      <c r="A442" s="457" t="s">
        <v>66</v>
      </c>
      <c r="B442" s="457" t="s">
        <v>67</v>
      </c>
      <c r="C442" s="457" t="s">
        <v>180</v>
      </c>
      <c r="D442" s="457" t="s">
        <v>82</v>
      </c>
      <c r="E442" s="457" t="s">
        <v>797</v>
      </c>
      <c r="F442" s="457" t="s">
        <v>278</v>
      </c>
      <c r="G442" s="457" t="s">
        <v>70</v>
      </c>
      <c r="H442" s="457"/>
      <c r="I442" s="457"/>
      <c r="J442" s="457"/>
      <c r="K442" s="457"/>
      <c r="L442" s="457"/>
      <c r="M442" s="457"/>
      <c r="N442" s="457"/>
      <c r="O442" s="457"/>
      <c r="P442" s="457"/>
      <c r="Q442" s="457"/>
      <c r="R442" s="457"/>
      <c r="S442" s="457"/>
      <c r="T442" s="457"/>
    </row>
    <row r="443" spans="1:20" ht="12.75">
      <c r="A443" s="457"/>
      <c r="B443" s="457"/>
      <c r="C443" s="457"/>
      <c r="D443" s="457"/>
      <c r="E443" s="457"/>
      <c r="F443" s="457"/>
      <c r="G443" s="458" t="s">
        <v>105</v>
      </c>
      <c r="H443" s="459" t="s">
        <v>142</v>
      </c>
      <c r="I443" s="459"/>
      <c r="J443" s="459"/>
      <c r="K443" s="459"/>
      <c r="L443" s="459"/>
      <c r="M443" s="459"/>
      <c r="N443" s="459"/>
      <c r="O443" s="473"/>
      <c r="P443" s="545" t="s">
        <v>142</v>
      </c>
      <c r="Q443" s="545"/>
      <c r="R443" s="545"/>
      <c r="S443" s="545"/>
      <c r="T443" s="485"/>
    </row>
    <row r="444" spans="1:20" ht="140.25">
      <c r="A444" s="457"/>
      <c r="B444" s="457"/>
      <c r="C444" s="457"/>
      <c r="D444" s="457"/>
      <c r="E444" s="457"/>
      <c r="F444" s="457"/>
      <c r="G444" s="457"/>
      <c r="H444" s="472" t="s">
        <v>294</v>
      </c>
      <c r="I444" s="472" t="s">
        <v>295</v>
      </c>
      <c r="J444" s="472" t="s">
        <v>267</v>
      </c>
      <c r="K444" s="472" t="s">
        <v>268</v>
      </c>
      <c r="L444" s="472" t="s">
        <v>306</v>
      </c>
      <c r="M444" s="472" t="s">
        <v>296</v>
      </c>
      <c r="N444" s="472" t="s">
        <v>269</v>
      </c>
      <c r="O444" s="474" t="s">
        <v>270</v>
      </c>
      <c r="P444" s="472" t="s">
        <v>298</v>
      </c>
      <c r="Q444" s="475" t="s">
        <v>299</v>
      </c>
      <c r="R444" s="474" t="s">
        <v>271</v>
      </c>
      <c r="S444" s="474" t="s">
        <v>272</v>
      </c>
      <c r="T444" s="485"/>
    </row>
    <row r="445" spans="1:20" ht="12.75">
      <c r="A445" s="476">
        <v>1</v>
      </c>
      <c r="B445" s="476">
        <v>2</v>
      </c>
      <c r="C445" s="476">
        <v>3</v>
      </c>
      <c r="D445" s="476">
        <v>4</v>
      </c>
      <c r="E445" s="476">
        <v>5</v>
      </c>
      <c r="F445" s="476">
        <v>5</v>
      </c>
      <c r="G445" s="476">
        <v>6</v>
      </c>
      <c r="H445" s="476">
        <v>7</v>
      </c>
      <c r="I445" s="476">
        <v>8</v>
      </c>
      <c r="J445" s="476">
        <v>9</v>
      </c>
      <c r="K445" s="476">
        <v>10</v>
      </c>
      <c r="L445" s="476">
        <v>11</v>
      </c>
      <c r="M445" s="476">
        <v>12</v>
      </c>
      <c r="N445" s="476">
        <v>13</v>
      </c>
      <c r="O445" s="476">
        <v>14</v>
      </c>
      <c r="P445" s="476">
        <v>15</v>
      </c>
      <c r="Q445" s="477">
        <v>16</v>
      </c>
      <c r="R445" s="477">
        <v>17</v>
      </c>
      <c r="S445" s="476">
        <v>18</v>
      </c>
      <c r="T445" s="478">
        <v>13</v>
      </c>
    </row>
    <row r="446" spans="1:20" ht="15">
      <c r="A446" s="479">
        <v>801</v>
      </c>
      <c r="B446" s="479">
        <v>80101</v>
      </c>
      <c r="C446" s="480"/>
      <c r="D446" s="481" t="s">
        <v>798</v>
      </c>
      <c r="E446" s="482">
        <f>SUM(E447:E464)</f>
        <v>442700</v>
      </c>
      <c r="F446" s="482">
        <f>SUM(F447:F465)</f>
        <v>433466</v>
      </c>
      <c r="G446" s="482">
        <f>SUM(G447:G465)</f>
        <v>433466</v>
      </c>
      <c r="H446" s="482">
        <f>SUM(H447:H465)</f>
        <v>354827</v>
      </c>
      <c r="I446" s="482">
        <f>SUM(I447:I465)</f>
        <v>78639</v>
      </c>
      <c r="J446" s="482">
        <f aca="true" t="shared" si="114" ref="J446:S446">SUM(J447:J464)</f>
        <v>0</v>
      </c>
      <c r="K446" s="482">
        <f t="shared" si="114"/>
        <v>0</v>
      </c>
      <c r="L446" s="482">
        <f t="shared" si="114"/>
        <v>0</v>
      </c>
      <c r="M446" s="482">
        <f t="shared" si="114"/>
        <v>0</v>
      </c>
      <c r="N446" s="482">
        <f t="shared" si="114"/>
        <v>0</v>
      </c>
      <c r="O446" s="482">
        <f t="shared" si="114"/>
        <v>0</v>
      </c>
      <c r="P446" s="482">
        <f t="shared" si="114"/>
        <v>0</v>
      </c>
      <c r="Q446" s="482">
        <f t="shared" si="114"/>
        <v>0</v>
      </c>
      <c r="R446" s="482">
        <f t="shared" si="114"/>
        <v>0</v>
      </c>
      <c r="S446" s="482">
        <f t="shared" si="114"/>
        <v>0</v>
      </c>
      <c r="T446" s="483"/>
    </row>
    <row r="447" spans="1:20" ht="14.25">
      <c r="A447" s="484"/>
      <c r="B447" s="484"/>
      <c r="C447" s="484">
        <v>3020</v>
      </c>
      <c r="D447" s="486" t="s">
        <v>384</v>
      </c>
      <c r="E447" s="487">
        <v>26016</v>
      </c>
      <c r="F447" s="487">
        <v>28209</v>
      </c>
      <c r="G447" s="488">
        <f aca="true" t="shared" si="115" ref="G447:G465">F447</f>
        <v>28209</v>
      </c>
      <c r="H447" s="487">
        <v>0</v>
      </c>
      <c r="I447" s="488">
        <f aca="true" t="shared" si="116" ref="I447:I465">G447-H447</f>
        <v>28209</v>
      </c>
      <c r="J447" s="487"/>
      <c r="K447" s="488"/>
      <c r="L447" s="487"/>
      <c r="M447" s="488"/>
      <c r="N447" s="487"/>
      <c r="O447" s="488"/>
      <c r="P447" s="487"/>
      <c r="Q447" s="488"/>
      <c r="R447" s="487"/>
      <c r="S447" s="488"/>
      <c r="T447" s="489"/>
    </row>
    <row r="448" spans="1:20" ht="14.25">
      <c r="A448" s="484"/>
      <c r="B448" s="484"/>
      <c r="C448" s="484">
        <v>4010</v>
      </c>
      <c r="D448" s="486" t="s">
        <v>370</v>
      </c>
      <c r="E448" s="487">
        <v>271085</v>
      </c>
      <c r="F448" s="487">
        <v>271292</v>
      </c>
      <c r="G448" s="488">
        <f t="shared" si="115"/>
        <v>271292</v>
      </c>
      <c r="H448" s="490">
        <f>G448</f>
        <v>271292</v>
      </c>
      <c r="I448" s="488">
        <f t="shared" si="116"/>
        <v>0</v>
      </c>
      <c r="J448" s="491"/>
      <c r="K448" s="491"/>
      <c r="L448" s="491"/>
      <c r="M448" s="491"/>
      <c r="N448" s="491"/>
      <c r="O448" s="491"/>
      <c r="P448" s="491"/>
      <c r="Q448" s="491"/>
      <c r="R448" s="491"/>
      <c r="S448" s="491"/>
      <c r="T448" s="489"/>
    </row>
    <row r="449" spans="1:20" ht="14.25">
      <c r="A449" s="484"/>
      <c r="B449" s="484"/>
      <c r="C449" s="484">
        <v>4040</v>
      </c>
      <c r="D449" s="486" t="s">
        <v>372</v>
      </c>
      <c r="E449" s="487">
        <v>20508</v>
      </c>
      <c r="F449" s="487">
        <v>23127</v>
      </c>
      <c r="G449" s="488">
        <f t="shared" si="115"/>
        <v>23127</v>
      </c>
      <c r="H449" s="490">
        <f>G449</f>
        <v>23127</v>
      </c>
      <c r="I449" s="488">
        <f t="shared" si="116"/>
        <v>0</v>
      </c>
      <c r="J449" s="491"/>
      <c r="K449" s="491"/>
      <c r="L449" s="491"/>
      <c r="M449" s="491"/>
      <c r="N449" s="491"/>
      <c r="O449" s="491"/>
      <c r="P449" s="491"/>
      <c r="Q449" s="491"/>
      <c r="R449" s="491"/>
      <c r="S449" s="491"/>
      <c r="T449" s="489"/>
    </row>
    <row r="450" spans="1:20" ht="14.25">
      <c r="A450" s="484"/>
      <c r="B450" s="484"/>
      <c r="C450" s="484">
        <v>4110</v>
      </c>
      <c r="D450" s="486" t="s">
        <v>470</v>
      </c>
      <c r="E450" s="487">
        <v>48259</v>
      </c>
      <c r="F450" s="487">
        <v>48476</v>
      </c>
      <c r="G450" s="488">
        <f t="shared" si="115"/>
        <v>48476</v>
      </c>
      <c r="H450" s="490">
        <f>G450</f>
        <v>48476</v>
      </c>
      <c r="I450" s="488">
        <f t="shared" si="116"/>
        <v>0</v>
      </c>
      <c r="J450" s="491"/>
      <c r="K450" s="491"/>
      <c r="L450" s="491"/>
      <c r="M450" s="491"/>
      <c r="N450" s="491"/>
      <c r="O450" s="491"/>
      <c r="P450" s="491"/>
      <c r="Q450" s="491"/>
      <c r="R450" s="491"/>
      <c r="S450" s="491"/>
      <c r="T450" s="489"/>
    </row>
    <row r="451" spans="1:20" ht="14.25">
      <c r="A451" s="484"/>
      <c r="B451" s="484"/>
      <c r="C451" s="484">
        <v>4120</v>
      </c>
      <c r="D451" s="486" t="s">
        <v>799</v>
      </c>
      <c r="E451" s="487">
        <v>7677</v>
      </c>
      <c r="F451" s="487">
        <v>7732</v>
      </c>
      <c r="G451" s="488">
        <f t="shared" si="115"/>
        <v>7732</v>
      </c>
      <c r="H451" s="490">
        <f>G451</f>
        <v>7732</v>
      </c>
      <c r="I451" s="488">
        <f t="shared" si="116"/>
        <v>0</v>
      </c>
      <c r="J451" s="491"/>
      <c r="K451" s="491"/>
      <c r="L451" s="491"/>
      <c r="M451" s="491"/>
      <c r="N451" s="491"/>
      <c r="O451" s="491"/>
      <c r="P451" s="491"/>
      <c r="Q451" s="491"/>
      <c r="R451" s="491"/>
      <c r="S451" s="491"/>
      <c r="T451" s="489"/>
    </row>
    <row r="452" spans="1:20" ht="14.25">
      <c r="A452" s="484"/>
      <c r="B452" s="484"/>
      <c r="C452" s="484">
        <v>4170</v>
      </c>
      <c r="D452" s="486" t="s">
        <v>326</v>
      </c>
      <c r="E452" s="487">
        <v>1400</v>
      </c>
      <c r="F452" s="487">
        <v>4200</v>
      </c>
      <c r="G452" s="488">
        <f t="shared" si="115"/>
        <v>4200</v>
      </c>
      <c r="H452" s="490">
        <f>G452</f>
        <v>4200</v>
      </c>
      <c r="I452" s="488">
        <f t="shared" si="116"/>
        <v>0</v>
      </c>
      <c r="J452" s="491"/>
      <c r="K452" s="491"/>
      <c r="L452" s="491"/>
      <c r="M452" s="491"/>
      <c r="N452" s="491"/>
      <c r="O452" s="491"/>
      <c r="P452" s="491"/>
      <c r="Q452" s="491"/>
      <c r="R452" s="491"/>
      <c r="S452" s="491"/>
      <c r="T452" s="489"/>
    </row>
    <row r="453" spans="1:20" ht="14.25">
      <c r="A453" s="484"/>
      <c r="B453" s="484"/>
      <c r="C453" s="484">
        <v>4210</v>
      </c>
      <c r="D453" s="486" t="s">
        <v>328</v>
      </c>
      <c r="E453" s="487">
        <v>29488</v>
      </c>
      <c r="F453" s="487">
        <v>16500</v>
      </c>
      <c r="G453" s="488">
        <f t="shared" si="115"/>
        <v>16500</v>
      </c>
      <c r="H453" s="490">
        <v>0</v>
      </c>
      <c r="I453" s="488">
        <f t="shared" si="116"/>
        <v>16500</v>
      </c>
      <c r="J453" s="491"/>
      <c r="K453" s="491"/>
      <c r="L453" s="491"/>
      <c r="M453" s="491"/>
      <c r="N453" s="491"/>
      <c r="O453" s="491"/>
      <c r="P453" s="491"/>
      <c r="Q453" s="491"/>
      <c r="R453" s="491"/>
      <c r="S453" s="491"/>
      <c r="T453" s="489"/>
    </row>
    <row r="454" spans="1:20" ht="28.5">
      <c r="A454" s="484"/>
      <c r="B454" s="484"/>
      <c r="C454" s="484">
        <v>4240</v>
      </c>
      <c r="D454" s="492" t="s">
        <v>473</v>
      </c>
      <c r="E454" s="487">
        <v>4715</v>
      </c>
      <c r="F454" s="487">
        <v>1000</v>
      </c>
      <c r="G454" s="488">
        <f t="shared" si="115"/>
        <v>1000</v>
      </c>
      <c r="H454" s="490">
        <v>0</v>
      </c>
      <c r="I454" s="488">
        <f t="shared" si="116"/>
        <v>1000</v>
      </c>
      <c r="J454" s="491"/>
      <c r="K454" s="491"/>
      <c r="L454" s="491"/>
      <c r="M454" s="491"/>
      <c r="N454" s="491"/>
      <c r="O454" s="491"/>
      <c r="P454" s="491"/>
      <c r="Q454" s="491"/>
      <c r="R454" s="491"/>
      <c r="S454" s="491"/>
      <c r="T454" s="489"/>
    </row>
    <row r="455" spans="1:20" ht="14.25">
      <c r="A455" s="484"/>
      <c r="B455" s="484"/>
      <c r="C455" s="484">
        <v>4260</v>
      </c>
      <c r="D455" s="486" t="s">
        <v>388</v>
      </c>
      <c r="E455" s="487">
        <v>4760</v>
      </c>
      <c r="F455" s="487">
        <v>4800</v>
      </c>
      <c r="G455" s="488">
        <f t="shared" si="115"/>
        <v>4800</v>
      </c>
      <c r="H455" s="490">
        <v>0</v>
      </c>
      <c r="I455" s="488">
        <f t="shared" si="116"/>
        <v>4800</v>
      </c>
      <c r="J455" s="491"/>
      <c r="K455" s="491"/>
      <c r="L455" s="491"/>
      <c r="M455" s="491"/>
      <c r="N455" s="491"/>
      <c r="O455" s="491"/>
      <c r="P455" s="491"/>
      <c r="Q455" s="491"/>
      <c r="R455" s="491"/>
      <c r="S455" s="491"/>
      <c r="T455" s="489"/>
    </row>
    <row r="456" spans="1:20" ht="14.25">
      <c r="A456" s="484"/>
      <c r="B456" s="484"/>
      <c r="C456" s="484">
        <v>4270</v>
      </c>
      <c r="D456" s="486" t="s">
        <v>358</v>
      </c>
      <c r="E456" s="487">
        <v>3000</v>
      </c>
      <c r="F456" s="487">
        <v>2000</v>
      </c>
      <c r="G456" s="488">
        <f t="shared" si="115"/>
        <v>2000</v>
      </c>
      <c r="H456" s="487">
        <v>0</v>
      </c>
      <c r="I456" s="488">
        <f t="shared" si="116"/>
        <v>2000</v>
      </c>
      <c r="J456" s="491"/>
      <c r="K456" s="491"/>
      <c r="L456" s="491"/>
      <c r="M456" s="491"/>
      <c r="N456" s="491"/>
      <c r="O456" s="491"/>
      <c r="P456" s="491"/>
      <c r="Q456" s="491"/>
      <c r="R456" s="491"/>
      <c r="S456" s="491"/>
      <c r="T456" s="489"/>
    </row>
    <row r="457" spans="1:20" ht="14.25">
      <c r="A457" s="484"/>
      <c r="B457" s="484"/>
      <c r="C457" s="484">
        <v>4280</v>
      </c>
      <c r="D457" s="486"/>
      <c r="E457" s="487">
        <v>0</v>
      </c>
      <c r="F457" s="487">
        <v>300</v>
      </c>
      <c r="G457" s="488">
        <f t="shared" si="115"/>
        <v>300</v>
      </c>
      <c r="H457" s="490">
        <v>0</v>
      </c>
      <c r="I457" s="488">
        <f t="shared" si="116"/>
        <v>300</v>
      </c>
      <c r="J457" s="491"/>
      <c r="K457" s="491"/>
      <c r="L457" s="491"/>
      <c r="M457" s="491"/>
      <c r="N457" s="491"/>
      <c r="O457" s="491"/>
      <c r="P457" s="491"/>
      <c r="Q457" s="491"/>
      <c r="R457" s="491"/>
      <c r="S457" s="491"/>
      <c r="T457" s="489"/>
    </row>
    <row r="458" spans="1:20" ht="14.25">
      <c r="A458" s="484"/>
      <c r="B458" s="484"/>
      <c r="C458" s="484">
        <v>4300</v>
      </c>
      <c r="D458" s="486" t="s">
        <v>330</v>
      </c>
      <c r="E458" s="487">
        <v>4400</v>
      </c>
      <c r="F458" s="487">
        <v>4600</v>
      </c>
      <c r="G458" s="488">
        <f t="shared" si="115"/>
        <v>4600</v>
      </c>
      <c r="H458" s="490">
        <v>0</v>
      </c>
      <c r="I458" s="488">
        <f t="shared" si="116"/>
        <v>4600</v>
      </c>
      <c r="J458" s="491"/>
      <c r="K458" s="491"/>
      <c r="L458" s="491"/>
      <c r="M458" s="491"/>
      <c r="N458" s="491"/>
      <c r="O458" s="491"/>
      <c r="P458" s="491"/>
      <c r="Q458" s="491"/>
      <c r="R458" s="491"/>
      <c r="S458" s="491"/>
      <c r="T458" s="494"/>
    </row>
    <row r="459" spans="1:19" ht="14.25">
      <c r="A459" s="484"/>
      <c r="B459" s="484"/>
      <c r="C459" s="484">
        <v>4350</v>
      </c>
      <c r="D459" s="486" t="s">
        <v>800</v>
      </c>
      <c r="E459" s="487">
        <v>1400</v>
      </c>
      <c r="F459" s="487">
        <v>1500</v>
      </c>
      <c r="G459" s="488">
        <f t="shared" si="115"/>
        <v>1500</v>
      </c>
      <c r="H459" s="490">
        <v>0</v>
      </c>
      <c r="I459" s="488">
        <f t="shared" si="116"/>
        <v>1500</v>
      </c>
      <c r="J459" s="491"/>
      <c r="K459" s="491"/>
      <c r="L459" s="491"/>
      <c r="M459" s="491"/>
      <c r="N459" s="491"/>
      <c r="O459" s="491"/>
      <c r="P459" s="491"/>
      <c r="Q459" s="491"/>
      <c r="R459" s="491"/>
      <c r="S459" s="491"/>
    </row>
    <row r="460" spans="1:19" ht="42.75">
      <c r="A460" s="484"/>
      <c r="B460" s="484"/>
      <c r="C460" s="495">
        <v>4370</v>
      </c>
      <c r="D460" s="492" t="s">
        <v>332</v>
      </c>
      <c r="E460" s="487">
        <v>2300</v>
      </c>
      <c r="F460" s="487">
        <v>1200</v>
      </c>
      <c r="G460" s="488">
        <f t="shared" si="115"/>
        <v>1200</v>
      </c>
      <c r="H460" s="487">
        <v>0</v>
      </c>
      <c r="I460" s="488">
        <f t="shared" si="116"/>
        <v>1200</v>
      </c>
      <c r="J460" s="491"/>
      <c r="K460" s="491"/>
      <c r="L460" s="491"/>
      <c r="M460" s="491"/>
      <c r="N460" s="491"/>
      <c r="O460" s="491"/>
      <c r="P460" s="491"/>
      <c r="Q460" s="491"/>
      <c r="R460" s="491"/>
      <c r="S460" s="491"/>
    </row>
    <row r="461" spans="1:19" ht="14.25">
      <c r="A461" s="484"/>
      <c r="B461" s="484"/>
      <c r="C461" s="484">
        <v>4410</v>
      </c>
      <c r="D461" s="486" t="s">
        <v>380</v>
      </c>
      <c r="E461" s="487">
        <v>500</v>
      </c>
      <c r="F461" s="487">
        <v>600</v>
      </c>
      <c r="G461" s="488">
        <f t="shared" si="115"/>
        <v>600</v>
      </c>
      <c r="H461" s="490">
        <v>0</v>
      </c>
      <c r="I461" s="488">
        <f t="shared" si="116"/>
        <v>600</v>
      </c>
      <c r="J461" s="491"/>
      <c r="K461" s="491"/>
      <c r="L461" s="491"/>
      <c r="M461" s="491"/>
      <c r="N461" s="491"/>
      <c r="O461" s="491"/>
      <c r="P461" s="491"/>
      <c r="Q461" s="491"/>
      <c r="R461" s="491"/>
      <c r="S461" s="491"/>
    </row>
    <row r="462" spans="1:19" ht="14.25">
      <c r="A462" s="484"/>
      <c r="B462" s="484"/>
      <c r="C462" s="484">
        <v>4430</v>
      </c>
      <c r="D462" s="486" t="s">
        <v>334</v>
      </c>
      <c r="E462" s="487">
        <v>250</v>
      </c>
      <c r="F462" s="487">
        <v>200</v>
      </c>
      <c r="G462" s="488">
        <f t="shared" si="115"/>
        <v>200</v>
      </c>
      <c r="H462" s="487">
        <v>0</v>
      </c>
      <c r="I462" s="488">
        <f t="shared" si="116"/>
        <v>200</v>
      </c>
      <c r="J462" s="491"/>
      <c r="K462" s="491"/>
      <c r="L462" s="491"/>
      <c r="M462" s="491"/>
      <c r="N462" s="491"/>
      <c r="O462" s="491"/>
      <c r="P462" s="491"/>
      <c r="Q462" s="491"/>
      <c r="R462" s="491"/>
      <c r="S462" s="491"/>
    </row>
    <row r="463" spans="1:19" ht="28.5">
      <c r="A463" s="484"/>
      <c r="B463" s="484"/>
      <c r="C463" s="484">
        <v>4440</v>
      </c>
      <c r="D463" s="492" t="s">
        <v>801</v>
      </c>
      <c r="E463" s="487">
        <v>16780</v>
      </c>
      <c r="F463" s="487">
        <v>16980</v>
      </c>
      <c r="G463" s="488">
        <f t="shared" si="115"/>
        <v>16980</v>
      </c>
      <c r="H463" s="487">
        <v>0</v>
      </c>
      <c r="I463" s="488">
        <f t="shared" si="116"/>
        <v>16980</v>
      </c>
      <c r="J463" s="491"/>
      <c r="K463" s="491"/>
      <c r="L463" s="491"/>
      <c r="M463" s="491"/>
      <c r="N463" s="491"/>
      <c r="O463" s="491"/>
      <c r="P463" s="491"/>
      <c r="Q463" s="491"/>
      <c r="R463" s="491"/>
      <c r="S463" s="491"/>
    </row>
    <row r="464" spans="1:19" ht="42.75">
      <c r="A464" s="484"/>
      <c r="B464" s="484"/>
      <c r="C464" s="495">
        <v>4740</v>
      </c>
      <c r="D464" s="492" t="s">
        <v>802</v>
      </c>
      <c r="E464" s="487">
        <v>162</v>
      </c>
      <c r="F464" s="487">
        <v>250</v>
      </c>
      <c r="G464" s="488">
        <f t="shared" si="115"/>
        <v>250</v>
      </c>
      <c r="H464" s="487">
        <v>0</v>
      </c>
      <c r="I464" s="488">
        <f t="shared" si="116"/>
        <v>250</v>
      </c>
      <c r="J464" s="491"/>
      <c r="K464" s="491"/>
      <c r="L464" s="491"/>
      <c r="M464" s="491"/>
      <c r="N464" s="491"/>
      <c r="O464" s="491"/>
      <c r="P464" s="491"/>
      <c r="Q464" s="491"/>
      <c r="R464" s="491"/>
      <c r="S464" s="491"/>
    </row>
    <row r="465" spans="1:19" ht="28.5">
      <c r="A465" s="484"/>
      <c r="B465" s="484"/>
      <c r="C465" s="495">
        <v>4750</v>
      </c>
      <c r="D465" s="496" t="s">
        <v>400</v>
      </c>
      <c r="E465" s="487">
        <v>0</v>
      </c>
      <c r="F465" s="487">
        <v>500</v>
      </c>
      <c r="G465" s="488">
        <f t="shared" si="115"/>
        <v>500</v>
      </c>
      <c r="H465" s="487">
        <v>0</v>
      </c>
      <c r="I465" s="488">
        <f t="shared" si="116"/>
        <v>500</v>
      </c>
      <c r="J465" s="491"/>
      <c r="K465" s="491"/>
      <c r="L465" s="491"/>
      <c r="M465" s="491"/>
      <c r="N465" s="491"/>
      <c r="O465" s="491"/>
      <c r="P465" s="491"/>
      <c r="Q465" s="491"/>
      <c r="R465" s="491"/>
      <c r="S465" s="491"/>
    </row>
    <row r="466" spans="1:19" ht="15">
      <c r="A466" s="497">
        <v>801</v>
      </c>
      <c r="B466" s="497">
        <v>80103</v>
      </c>
      <c r="C466" s="498"/>
      <c r="D466" s="499" t="s">
        <v>803</v>
      </c>
      <c r="E466" s="500">
        <f aca="true" t="shared" si="117" ref="E466:S466">SUM(E467:E473)</f>
        <v>51356</v>
      </c>
      <c r="F466" s="500">
        <f t="shared" si="117"/>
        <v>54365</v>
      </c>
      <c r="G466" s="500">
        <f t="shared" si="117"/>
        <v>54365</v>
      </c>
      <c r="H466" s="500">
        <f t="shared" si="117"/>
        <v>47133</v>
      </c>
      <c r="I466" s="500">
        <f t="shared" si="117"/>
        <v>7232</v>
      </c>
      <c r="J466" s="500">
        <f t="shared" si="117"/>
        <v>0</v>
      </c>
      <c r="K466" s="500">
        <f t="shared" si="117"/>
        <v>0</v>
      </c>
      <c r="L466" s="500">
        <f t="shared" si="117"/>
        <v>0</v>
      </c>
      <c r="M466" s="500">
        <f t="shared" si="117"/>
        <v>0</v>
      </c>
      <c r="N466" s="500">
        <f t="shared" si="117"/>
        <v>0</v>
      </c>
      <c r="O466" s="500">
        <f t="shared" si="117"/>
        <v>0</v>
      </c>
      <c r="P466" s="500">
        <f t="shared" si="117"/>
        <v>0</v>
      </c>
      <c r="Q466" s="500">
        <f t="shared" si="117"/>
        <v>0</v>
      </c>
      <c r="R466" s="500">
        <f t="shared" si="117"/>
        <v>0</v>
      </c>
      <c r="S466" s="500">
        <f t="shared" si="117"/>
        <v>0</v>
      </c>
    </row>
    <row r="467" spans="1:19" ht="14.25">
      <c r="A467" s="501"/>
      <c r="B467" s="501"/>
      <c r="C467" s="501">
        <v>3020</v>
      </c>
      <c r="D467" s="516" t="s">
        <v>384</v>
      </c>
      <c r="E467" s="491">
        <v>4215</v>
      </c>
      <c r="F467" s="490">
        <v>4736</v>
      </c>
      <c r="G467" s="490">
        <f aca="true" t="shared" si="118" ref="G467:G473">F467</f>
        <v>4736</v>
      </c>
      <c r="H467" s="490">
        <v>0</v>
      </c>
      <c r="I467" s="490">
        <f aca="true" t="shared" si="119" ref="I467:I473">G467-H467</f>
        <v>4736</v>
      </c>
      <c r="J467" s="491"/>
      <c r="K467" s="491"/>
      <c r="L467" s="491"/>
      <c r="M467" s="491"/>
      <c r="N467" s="491"/>
      <c r="O467" s="491"/>
      <c r="P467" s="491"/>
      <c r="Q467" s="491"/>
      <c r="R467" s="491"/>
      <c r="S467" s="491"/>
    </row>
    <row r="468" spans="1:19" ht="14.25">
      <c r="A468" s="501"/>
      <c r="B468" s="501"/>
      <c r="C468" s="501">
        <v>4010</v>
      </c>
      <c r="D468" s="516" t="s">
        <v>370</v>
      </c>
      <c r="E468" s="491">
        <v>34645</v>
      </c>
      <c r="F468" s="490">
        <v>36116</v>
      </c>
      <c r="G468" s="490">
        <f t="shared" si="118"/>
        <v>36116</v>
      </c>
      <c r="H468" s="490">
        <f>G468</f>
        <v>36116</v>
      </c>
      <c r="I468" s="490">
        <f t="shared" si="119"/>
        <v>0</v>
      </c>
      <c r="J468" s="491"/>
      <c r="K468" s="491"/>
      <c r="L468" s="491"/>
      <c r="M468" s="491"/>
      <c r="N468" s="491"/>
      <c r="O468" s="491"/>
      <c r="P468" s="491"/>
      <c r="Q468" s="491"/>
      <c r="R468" s="491"/>
      <c r="S468" s="491"/>
    </row>
    <row r="469" spans="1:19" ht="14.25">
      <c r="A469" s="501"/>
      <c r="B469" s="501"/>
      <c r="C469" s="501">
        <v>4040</v>
      </c>
      <c r="D469" s="516" t="s">
        <v>372</v>
      </c>
      <c r="E469" s="491">
        <v>2679</v>
      </c>
      <c r="F469" s="490">
        <v>2956</v>
      </c>
      <c r="G469" s="490">
        <f t="shared" si="118"/>
        <v>2956</v>
      </c>
      <c r="H469" s="490">
        <f>G469</f>
        <v>2956</v>
      </c>
      <c r="I469" s="490">
        <f t="shared" si="119"/>
        <v>0</v>
      </c>
      <c r="J469" s="491"/>
      <c r="K469" s="491"/>
      <c r="L469" s="491"/>
      <c r="M469" s="491"/>
      <c r="N469" s="491"/>
      <c r="O469" s="491"/>
      <c r="P469" s="491"/>
      <c r="Q469" s="491"/>
      <c r="R469" s="491"/>
      <c r="S469" s="491"/>
    </row>
    <row r="470" spans="1:19" ht="14.25">
      <c r="A470" s="501"/>
      <c r="B470" s="501"/>
      <c r="C470" s="501">
        <v>4110</v>
      </c>
      <c r="D470" s="516" t="s">
        <v>470</v>
      </c>
      <c r="E470" s="491">
        <v>6406</v>
      </c>
      <c r="F470" s="490">
        <v>6941</v>
      </c>
      <c r="G470" s="490">
        <f t="shared" si="118"/>
        <v>6941</v>
      </c>
      <c r="H470" s="490">
        <f>G470</f>
        <v>6941</v>
      </c>
      <c r="I470" s="490">
        <f t="shared" si="119"/>
        <v>0</v>
      </c>
      <c r="J470" s="491"/>
      <c r="K470" s="491"/>
      <c r="L470" s="491"/>
      <c r="M470" s="491"/>
      <c r="N470" s="491"/>
      <c r="O470" s="491"/>
      <c r="P470" s="491"/>
      <c r="Q470" s="491"/>
      <c r="R470" s="491"/>
      <c r="S470" s="491"/>
    </row>
    <row r="471" spans="1:21" ht="14.25">
      <c r="A471" s="501"/>
      <c r="B471" s="501"/>
      <c r="C471" s="501">
        <v>4120</v>
      </c>
      <c r="D471" s="516" t="s">
        <v>799</v>
      </c>
      <c r="E471" s="552">
        <v>1015</v>
      </c>
      <c r="F471" s="553">
        <v>1120</v>
      </c>
      <c r="G471" s="553">
        <f t="shared" si="118"/>
        <v>1120</v>
      </c>
      <c r="H471" s="553">
        <f>G471</f>
        <v>1120</v>
      </c>
      <c r="I471" s="553">
        <f t="shared" si="119"/>
        <v>0</v>
      </c>
      <c r="J471" s="552"/>
      <c r="K471" s="552"/>
      <c r="L471" s="552"/>
      <c r="M471" s="552"/>
      <c r="N471" s="552"/>
      <c r="O471" s="552"/>
      <c r="P471" s="552"/>
      <c r="Q471" s="552"/>
      <c r="R471" s="552"/>
      <c r="S471" s="552"/>
      <c r="T471" s="554"/>
      <c r="U471" s="535"/>
    </row>
    <row r="472" spans="1:19" ht="28.5">
      <c r="A472" s="501"/>
      <c r="B472" s="501"/>
      <c r="C472" s="501">
        <v>4240</v>
      </c>
      <c r="D472" s="492" t="s">
        <v>473</v>
      </c>
      <c r="E472" s="491">
        <v>0</v>
      </c>
      <c r="F472" s="490">
        <v>100</v>
      </c>
      <c r="G472" s="490">
        <f t="shared" si="118"/>
        <v>100</v>
      </c>
      <c r="H472" s="490">
        <v>0</v>
      </c>
      <c r="I472" s="490">
        <f t="shared" si="119"/>
        <v>100</v>
      </c>
      <c r="J472" s="491"/>
      <c r="K472" s="491"/>
      <c r="L472" s="491"/>
      <c r="M472" s="491"/>
      <c r="N472" s="491"/>
      <c r="O472" s="491"/>
      <c r="P472" s="491"/>
      <c r="Q472" s="491"/>
      <c r="R472" s="491"/>
      <c r="S472" s="491"/>
    </row>
    <row r="473" spans="1:19" ht="28.5">
      <c r="A473" s="501"/>
      <c r="B473" s="501"/>
      <c r="C473" s="501">
        <v>4440</v>
      </c>
      <c r="D473" s="496" t="s">
        <v>801</v>
      </c>
      <c r="E473" s="491">
        <v>2396</v>
      </c>
      <c r="F473" s="490">
        <v>2396</v>
      </c>
      <c r="G473" s="490">
        <f t="shared" si="118"/>
        <v>2396</v>
      </c>
      <c r="H473" s="490">
        <v>0</v>
      </c>
      <c r="I473" s="490">
        <f t="shared" si="119"/>
        <v>2396</v>
      </c>
      <c r="J473" s="491"/>
      <c r="K473" s="491"/>
      <c r="L473" s="491"/>
      <c r="M473" s="491"/>
      <c r="N473" s="491"/>
      <c r="O473" s="491"/>
      <c r="P473" s="491"/>
      <c r="Q473" s="491"/>
      <c r="R473" s="491"/>
      <c r="S473" s="491"/>
    </row>
    <row r="474" spans="1:19" ht="15">
      <c r="A474" s="497">
        <v>801</v>
      </c>
      <c r="B474" s="497">
        <v>80146</v>
      </c>
      <c r="C474" s="498"/>
      <c r="D474" s="499" t="s">
        <v>812</v>
      </c>
      <c r="E474" s="500">
        <f aca="true" t="shared" si="120" ref="E474:S474">SUM(E475:E477)</f>
        <v>2658</v>
      </c>
      <c r="F474" s="500">
        <f t="shared" si="120"/>
        <v>2350</v>
      </c>
      <c r="G474" s="500">
        <f t="shared" si="120"/>
        <v>2350</v>
      </c>
      <c r="H474" s="500">
        <f t="shared" si="120"/>
        <v>0</v>
      </c>
      <c r="I474" s="500">
        <f t="shared" si="120"/>
        <v>2350</v>
      </c>
      <c r="J474" s="500">
        <f t="shared" si="120"/>
        <v>0</v>
      </c>
      <c r="K474" s="500">
        <f t="shared" si="120"/>
        <v>0</v>
      </c>
      <c r="L474" s="500">
        <f t="shared" si="120"/>
        <v>0</v>
      </c>
      <c r="M474" s="500">
        <f t="shared" si="120"/>
        <v>0</v>
      </c>
      <c r="N474" s="500">
        <f t="shared" si="120"/>
        <v>0</v>
      </c>
      <c r="O474" s="500">
        <f t="shared" si="120"/>
        <v>0</v>
      </c>
      <c r="P474" s="500">
        <f t="shared" si="120"/>
        <v>0</v>
      </c>
      <c r="Q474" s="500">
        <f t="shared" si="120"/>
        <v>0</v>
      </c>
      <c r="R474" s="500">
        <f t="shared" si="120"/>
        <v>0</v>
      </c>
      <c r="S474" s="500">
        <f t="shared" si="120"/>
        <v>0</v>
      </c>
    </row>
    <row r="475" spans="1:19" ht="14.25">
      <c r="A475" s="501"/>
      <c r="B475" s="501"/>
      <c r="C475" s="501">
        <v>4210</v>
      </c>
      <c r="D475" s="516" t="s">
        <v>328</v>
      </c>
      <c r="E475" s="491">
        <v>350</v>
      </c>
      <c r="F475" s="490">
        <v>800</v>
      </c>
      <c r="G475" s="490">
        <f>F475</f>
        <v>800</v>
      </c>
      <c r="H475" s="490">
        <v>0</v>
      </c>
      <c r="I475" s="490">
        <f>G475-H475</f>
        <v>800</v>
      </c>
      <c r="J475" s="491"/>
      <c r="K475" s="491"/>
      <c r="L475" s="491"/>
      <c r="M475" s="491"/>
      <c r="N475" s="491"/>
      <c r="O475" s="491"/>
      <c r="P475" s="491"/>
      <c r="Q475" s="491"/>
      <c r="R475" s="491"/>
      <c r="S475" s="491"/>
    </row>
    <row r="476" spans="1:19" ht="14.25">
      <c r="A476" s="501"/>
      <c r="B476" s="501"/>
      <c r="C476" s="501">
        <v>4300</v>
      </c>
      <c r="D476" s="516" t="s">
        <v>330</v>
      </c>
      <c r="E476" s="491">
        <v>1528</v>
      </c>
      <c r="F476" s="490">
        <v>1000</v>
      </c>
      <c r="G476" s="490">
        <f>F476</f>
        <v>1000</v>
      </c>
      <c r="H476" s="490">
        <v>0</v>
      </c>
      <c r="I476" s="490">
        <f>G476-H476</f>
        <v>1000</v>
      </c>
      <c r="J476" s="491"/>
      <c r="K476" s="491"/>
      <c r="L476" s="491"/>
      <c r="M476" s="491"/>
      <c r="N476" s="491"/>
      <c r="O476" s="491"/>
      <c r="P476" s="491"/>
      <c r="Q476" s="491"/>
      <c r="R476" s="491"/>
      <c r="S476" s="491"/>
    </row>
    <row r="477" spans="1:19" ht="14.25">
      <c r="A477" s="501"/>
      <c r="B477" s="501"/>
      <c r="C477" s="501">
        <v>4410</v>
      </c>
      <c r="D477" s="516" t="s">
        <v>380</v>
      </c>
      <c r="E477" s="491">
        <v>780</v>
      </c>
      <c r="F477" s="490">
        <v>550</v>
      </c>
      <c r="G477" s="490">
        <f>F477</f>
        <v>550</v>
      </c>
      <c r="H477" s="490">
        <v>0</v>
      </c>
      <c r="I477" s="490">
        <f>G477-H477</f>
        <v>550</v>
      </c>
      <c r="J477" s="491"/>
      <c r="K477" s="491"/>
      <c r="L477" s="491"/>
      <c r="M477" s="491"/>
      <c r="N477" s="491"/>
      <c r="O477" s="491"/>
      <c r="P477" s="491"/>
      <c r="Q477" s="491"/>
      <c r="R477" s="491"/>
      <c r="S477" s="491"/>
    </row>
    <row r="478" spans="1:19" ht="15">
      <c r="A478" s="497">
        <v>801</v>
      </c>
      <c r="B478" s="497">
        <v>80195</v>
      </c>
      <c r="C478" s="498"/>
      <c r="D478" s="499" t="s">
        <v>320</v>
      </c>
      <c r="E478" s="500">
        <f aca="true" t="shared" si="121" ref="E478:S478">SUM(E479)</f>
        <v>3848</v>
      </c>
      <c r="F478" s="500">
        <f t="shared" si="121"/>
        <v>2886</v>
      </c>
      <c r="G478" s="500">
        <f t="shared" si="121"/>
        <v>2886</v>
      </c>
      <c r="H478" s="500">
        <f t="shared" si="121"/>
        <v>0</v>
      </c>
      <c r="I478" s="500">
        <f t="shared" si="121"/>
        <v>2886</v>
      </c>
      <c r="J478" s="500">
        <f t="shared" si="121"/>
        <v>0</v>
      </c>
      <c r="K478" s="500">
        <f t="shared" si="121"/>
        <v>0</v>
      </c>
      <c r="L478" s="500">
        <f t="shared" si="121"/>
        <v>0</v>
      </c>
      <c r="M478" s="500">
        <f t="shared" si="121"/>
        <v>0</v>
      </c>
      <c r="N478" s="500">
        <f t="shared" si="121"/>
        <v>0</v>
      </c>
      <c r="O478" s="500">
        <f t="shared" si="121"/>
        <v>0</v>
      </c>
      <c r="P478" s="500">
        <f t="shared" si="121"/>
        <v>0</v>
      </c>
      <c r="Q478" s="500">
        <f t="shared" si="121"/>
        <v>0</v>
      </c>
      <c r="R478" s="500">
        <f t="shared" si="121"/>
        <v>0</v>
      </c>
      <c r="S478" s="500">
        <f t="shared" si="121"/>
        <v>0</v>
      </c>
    </row>
    <row r="479" spans="1:19" ht="29.25">
      <c r="A479" s="517"/>
      <c r="B479" s="517"/>
      <c r="C479" s="501">
        <v>4440</v>
      </c>
      <c r="D479" s="496" t="s">
        <v>801</v>
      </c>
      <c r="E479" s="491">
        <v>3848</v>
      </c>
      <c r="F479" s="490">
        <v>2886</v>
      </c>
      <c r="G479" s="490">
        <f>F479</f>
        <v>2886</v>
      </c>
      <c r="H479" s="490">
        <v>0</v>
      </c>
      <c r="I479" s="490">
        <f>G479-H479</f>
        <v>2886</v>
      </c>
      <c r="J479" s="491"/>
      <c r="K479" s="491"/>
      <c r="L479" s="491"/>
      <c r="M479" s="491"/>
      <c r="N479" s="491"/>
      <c r="O479" s="491"/>
      <c r="P479" s="491"/>
      <c r="Q479" s="491"/>
      <c r="R479" s="491"/>
      <c r="S479" s="491"/>
    </row>
    <row r="480" spans="1:19" ht="15">
      <c r="A480" s="520"/>
      <c r="B480" s="520"/>
      <c r="C480" s="521"/>
      <c r="D480" s="522" t="s">
        <v>815</v>
      </c>
      <c r="E480" s="523">
        <f aca="true" t="shared" si="122" ref="E480:S480">E478+E474+E466+E446</f>
        <v>500562</v>
      </c>
      <c r="F480" s="523">
        <f t="shared" si="122"/>
        <v>493067</v>
      </c>
      <c r="G480" s="523">
        <f t="shared" si="122"/>
        <v>493067</v>
      </c>
      <c r="H480" s="523">
        <f t="shared" si="122"/>
        <v>401960</v>
      </c>
      <c r="I480" s="523">
        <f t="shared" si="122"/>
        <v>91107</v>
      </c>
      <c r="J480" s="523">
        <f t="shared" si="122"/>
        <v>0</v>
      </c>
      <c r="K480" s="523">
        <f t="shared" si="122"/>
        <v>0</v>
      </c>
      <c r="L480" s="523">
        <f t="shared" si="122"/>
        <v>0</v>
      </c>
      <c r="M480" s="523">
        <f t="shared" si="122"/>
        <v>0</v>
      </c>
      <c r="N480" s="523">
        <f t="shared" si="122"/>
        <v>0</v>
      </c>
      <c r="O480" s="523">
        <f t="shared" si="122"/>
        <v>0</v>
      </c>
      <c r="P480" s="523">
        <f t="shared" si="122"/>
        <v>0</v>
      </c>
      <c r="Q480" s="523">
        <f t="shared" si="122"/>
        <v>0</v>
      </c>
      <c r="R480" s="523">
        <f t="shared" si="122"/>
        <v>0</v>
      </c>
      <c r="S480" s="523">
        <f t="shared" si="122"/>
        <v>0</v>
      </c>
    </row>
    <row r="481" spans="1:19" ht="15">
      <c r="A481" s="497">
        <v>852</v>
      </c>
      <c r="B481" s="497">
        <v>85295</v>
      </c>
      <c r="C481" s="497"/>
      <c r="D481" s="524" t="s">
        <v>320</v>
      </c>
      <c r="E481" s="500">
        <f aca="true" t="shared" si="123" ref="E481:S481">SUM(E482:E486)</f>
        <v>9000.85</v>
      </c>
      <c r="F481" s="500">
        <f t="shared" si="123"/>
        <v>2000</v>
      </c>
      <c r="G481" s="500">
        <f t="shared" si="123"/>
        <v>2000</v>
      </c>
      <c r="H481" s="500">
        <f t="shared" si="123"/>
        <v>1764</v>
      </c>
      <c r="I481" s="500">
        <f t="shared" si="123"/>
        <v>236</v>
      </c>
      <c r="J481" s="500">
        <f t="shared" si="123"/>
        <v>0</v>
      </c>
      <c r="K481" s="500">
        <f t="shared" si="123"/>
        <v>0</v>
      </c>
      <c r="L481" s="500">
        <f t="shared" si="123"/>
        <v>0</v>
      </c>
      <c r="M481" s="500">
        <f t="shared" si="123"/>
        <v>0</v>
      </c>
      <c r="N481" s="500">
        <f t="shared" si="123"/>
        <v>0</v>
      </c>
      <c r="O481" s="500">
        <f t="shared" si="123"/>
        <v>0</v>
      </c>
      <c r="P481" s="500">
        <f t="shared" si="123"/>
        <v>0</v>
      </c>
      <c r="Q481" s="500">
        <f t="shared" si="123"/>
        <v>0</v>
      </c>
      <c r="R481" s="500">
        <f t="shared" si="123"/>
        <v>0</v>
      </c>
      <c r="S481" s="500">
        <f t="shared" si="123"/>
        <v>0</v>
      </c>
    </row>
    <row r="482" spans="1:19" ht="15">
      <c r="A482" s="506"/>
      <c r="B482" s="506"/>
      <c r="C482" s="503">
        <v>4113</v>
      </c>
      <c r="D482" s="516" t="s">
        <v>470</v>
      </c>
      <c r="E482" s="508">
        <v>457</v>
      </c>
      <c r="F482" s="508">
        <v>227</v>
      </c>
      <c r="G482" s="508">
        <f aca="true" t="shared" si="124" ref="G482:H484">F482</f>
        <v>227</v>
      </c>
      <c r="H482" s="508">
        <f t="shared" si="124"/>
        <v>227</v>
      </c>
      <c r="I482" s="508">
        <f>G482-H482</f>
        <v>0</v>
      </c>
      <c r="J482" s="508"/>
      <c r="K482" s="508"/>
      <c r="L482" s="508"/>
      <c r="M482" s="508"/>
      <c r="N482" s="508"/>
      <c r="O482" s="508"/>
      <c r="P482" s="508"/>
      <c r="Q482" s="508"/>
      <c r="R482" s="508"/>
      <c r="S482" s="508"/>
    </row>
    <row r="483" spans="1:19" ht="15">
      <c r="A483" s="506"/>
      <c r="B483" s="506"/>
      <c r="C483" s="503">
        <v>4123</v>
      </c>
      <c r="D483" s="516" t="s">
        <v>799</v>
      </c>
      <c r="E483" s="508">
        <v>72</v>
      </c>
      <c r="F483" s="508">
        <v>37</v>
      </c>
      <c r="G483" s="508">
        <f t="shared" si="124"/>
        <v>37</v>
      </c>
      <c r="H483" s="508">
        <f t="shared" si="124"/>
        <v>37</v>
      </c>
      <c r="I483" s="508">
        <f>G483-H483</f>
        <v>0</v>
      </c>
      <c r="J483" s="508"/>
      <c r="K483" s="508"/>
      <c r="L483" s="508"/>
      <c r="M483" s="508"/>
      <c r="N483" s="508"/>
      <c r="O483" s="508"/>
      <c r="P483" s="508"/>
      <c r="Q483" s="508"/>
      <c r="R483" s="508"/>
      <c r="S483" s="508"/>
    </row>
    <row r="484" spans="1:19" ht="14.25">
      <c r="A484" s="496"/>
      <c r="B484" s="496"/>
      <c r="C484" s="519">
        <v>4173</v>
      </c>
      <c r="D484" s="496" t="s">
        <v>326</v>
      </c>
      <c r="E484" s="491">
        <v>3365</v>
      </c>
      <c r="F484" s="490">
        <v>1500</v>
      </c>
      <c r="G484" s="508">
        <f t="shared" si="124"/>
        <v>1500</v>
      </c>
      <c r="H484" s="508">
        <f t="shared" si="124"/>
        <v>1500</v>
      </c>
      <c r="I484" s="508">
        <f>G484-H484</f>
        <v>0</v>
      </c>
      <c r="J484" s="491"/>
      <c r="K484" s="491"/>
      <c r="L484" s="491"/>
      <c r="M484" s="491"/>
      <c r="N484" s="491"/>
      <c r="O484" s="491"/>
      <c r="P484" s="491"/>
      <c r="Q484" s="491"/>
      <c r="R484" s="491"/>
      <c r="S484" s="491"/>
    </row>
    <row r="485" spans="1:19" ht="14.25">
      <c r="A485" s="516"/>
      <c r="B485" s="516"/>
      <c r="C485" s="501">
        <v>4213</v>
      </c>
      <c r="D485" s="516" t="s">
        <v>328</v>
      </c>
      <c r="E485" s="491">
        <v>3960</v>
      </c>
      <c r="F485" s="490">
        <v>236</v>
      </c>
      <c r="G485" s="508">
        <f>F485</f>
        <v>236</v>
      </c>
      <c r="H485" s="490">
        <v>0</v>
      </c>
      <c r="I485" s="508">
        <f>G485-H485</f>
        <v>236</v>
      </c>
      <c r="J485" s="491"/>
      <c r="K485" s="491"/>
      <c r="L485" s="491"/>
      <c r="M485" s="491"/>
      <c r="N485" s="491"/>
      <c r="O485" s="491"/>
      <c r="P485" s="491"/>
      <c r="Q485" s="491"/>
      <c r="R485" s="491"/>
      <c r="S485" s="491"/>
    </row>
    <row r="486" spans="1:19" ht="14.25">
      <c r="A486" s="516"/>
      <c r="B486" s="516"/>
      <c r="C486" s="519">
        <v>4303</v>
      </c>
      <c r="D486" s="496" t="s">
        <v>330</v>
      </c>
      <c r="E486" s="491">
        <v>1146.85</v>
      </c>
      <c r="F486" s="490">
        <v>0</v>
      </c>
      <c r="G486" s="490">
        <v>0</v>
      </c>
      <c r="H486" s="490">
        <v>0</v>
      </c>
      <c r="I486" s="490">
        <v>0</v>
      </c>
      <c r="J486" s="491"/>
      <c r="K486" s="491"/>
      <c r="L486" s="491"/>
      <c r="M486" s="491"/>
      <c r="N486" s="491"/>
      <c r="O486" s="491"/>
      <c r="P486" s="491"/>
      <c r="Q486" s="491"/>
      <c r="R486" s="491"/>
      <c r="S486" s="491"/>
    </row>
    <row r="487" spans="1:19" ht="15">
      <c r="A487" s="520"/>
      <c r="B487" s="520"/>
      <c r="C487" s="521"/>
      <c r="D487" s="522" t="s">
        <v>816</v>
      </c>
      <c r="E487" s="523">
        <f aca="true" t="shared" si="125" ref="E487:S487">E481</f>
        <v>9000.85</v>
      </c>
      <c r="F487" s="523">
        <f t="shared" si="125"/>
        <v>2000</v>
      </c>
      <c r="G487" s="523">
        <f t="shared" si="125"/>
        <v>2000</v>
      </c>
      <c r="H487" s="523">
        <f t="shared" si="125"/>
        <v>1764</v>
      </c>
      <c r="I487" s="523">
        <f t="shared" si="125"/>
        <v>236</v>
      </c>
      <c r="J487" s="523">
        <f t="shared" si="125"/>
        <v>0</v>
      </c>
      <c r="K487" s="523">
        <f t="shared" si="125"/>
        <v>0</v>
      </c>
      <c r="L487" s="523">
        <f t="shared" si="125"/>
        <v>0</v>
      </c>
      <c r="M487" s="523">
        <f t="shared" si="125"/>
        <v>0</v>
      </c>
      <c r="N487" s="523">
        <f t="shared" si="125"/>
        <v>0</v>
      </c>
      <c r="O487" s="523">
        <f t="shared" si="125"/>
        <v>0</v>
      </c>
      <c r="P487" s="523">
        <f t="shared" si="125"/>
        <v>0</v>
      </c>
      <c r="Q487" s="523">
        <f t="shared" si="125"/>
        <v>0</v>
      </c>
      <c r="R487" s="523">
        <f t="shared" si="125"/>
        <v>0</v>
      </c>
      <c r="S487" s="523">
        <f t="shared" si="125"/>
        <v>0</v>
      </c>
    </row>
    <row r="488" spans="1:19" ht="15">
      <c r="A488" s="499">
        <v>854</v>
      </c>
      <c r="B488" s="499">
        <v>85415</v>
      </c>
      <c r="C488" s="498"/>
      <c r="D488" s="499" t="s">
        <v>818</v>
      </c>
      <c r="E488" s="500">
        <f aca="true" t="shared" si="126" ref="E488:S488">E489</f>
        <v>1800</v>
      </c>
      <c r="F488" s="500">
        <f t="shared" si="126"/>
        <v>0</v>
      </c>
      <c r="G488" s="500">
        <f t="shared" si="126"/>
        <v>0</v>
      </c>
      <c r="H488" s="500">
        <f t="shared" si="126"/>
        <v>0</v>
      </c>
      <c r="I488" s="500">
        <f t="shared" si="126"/>
        <v>0</v>
      </c>
      <c r="J488" s="500">
        <f t="shared" si="126"/>
        <v>0</v>
      </c>
      <c r="K488" s="500">
        <f t="shared" si="126"/>
        <v>0</v>
      </c>
      <c r="L488" s="500">
        <f t="shared" si="126"/>
        <v>0</v>
      </c>
      <c r="M488" s="500">
        <f t="shared" si="126"/>
        <v>0</v>
      </c>
      <c r="N488" s="500">
        <f t="shared" si="126"/>
        <v>0</v>
      </c>
      <c r="O488" s="500">
        <f t="shared" si="126"/>
        <v>0</v>
      </c>
      <c r="P488" s="500">
        <f t="shared" si="126"/>
        <v>0</v>
      </c>
      <c r="Q488" s="500">
        <f t="shared" si="126"/>
        <v>0</v>
      </c>
      <c r="R488" s="500">
        <f t="shared" si="126"/>
        <v>0</v>
      </c>
      <c r="S488" s="500">
        <f t="shared" si="126"/>
        <v>0</v>
      </c>
    </row>
    <row r="489" spans="1:19" ht="14.25">
      <c r="A489" s="516"/>
      <c r="B489" s="516"/>
      <c r="C489" s="501">
        <v>3260</v>
      </c>
      <c r="D489" s="516" t="s">
        <v>820</v>
      </c>
      <c r="E489" s="491">
        <v>1800</v>
      </c>
      <c r="F489" s="490">
        <v>0</v>
      </c>
      <c r="G489" s="490">
        <v>0</v>
      </c>
      <c r="H489" s="490">
        <v>0</v>
      </c>
      <c r="I489" s="490">
        <v>0</v>
      </c>
      <c r="J489" s="491"/>
      <c r="K489" s="491"/>
      <c r="L489" s="491"/>
      <c r="M489" s="491"/>
      <c r="N489" s="491"/>
      <c r="O489" s="491"/>
      <c r="P489" s="491"/>
      <c r="Q489" s="491"/>
      <c r="R489" s="491"/>
      <c r="S489" s="491"/>
    </row>
    <row r="490" spans="1:19" ht="15">
      <c r="A490" s="520"/>
      <c r="B490" s="520"/>
      <c r="C490" s="521"/>
      <c r="D490" s="522" t="s">
        <v>821</v>
      </c>
      <c r="E490" s="523">
        <f aca="true" t="shared" si="127" ref="E490:S490">E488</f>
        <v>1800</v>
      </c>
      <c r="F490" s="523">
        <f t="shared" si="127"/>
        <v>0</v>
      </c>
      <c r="G490" s="523">
        <f t="shared" si="127"/>
        <v>0</v>
      </c>
      <c r="H490" s="523">
        <f t="shared" si="127"/>
        <v>0</v>
      </c>
      <c r="I490" s="523">
        <f t="shared" si="127"/>
        <v>0</v>
      </c>
      <c r="J490" s="523">
        <f t="shared" si="127"/>
        <v>0</v>
      </c>
      <c r="K490" s="523">
        <f t="shared" si="127"/>
        <v>0</v>
      </c>
      <c r="L490" s="523">
        <f t="shared" si="127"/>
        <v>0</v>
      </c>
      <c r="M490" s="523">
        <f t="shared" si="127"/>
        <v>0</v>
      </c>
      <c r="N490" s="523">
        <f t="shared" si="127"/>
        <v>0</v>
      </c>
      <c r="O490" s="523">
        <f t="shared" si="127"/>
        <v>0</v>
      </c>
      <c r="P490" s="523">
        <f t="shared" si="127"/>
        <v>0</v>
      </c>
      <c r="Q490" s="523">
        <f t="shared" si="127"/>
        <v>0</v>
      </c>
      <c r="R490" s="523">
        <f t="shared" si="127"/>
        <v>0</v>
      </c>
      <c r="S490" s="523">
        <f t="shared" si="127"/>
        <v>0</v>
      </c>
    </row>
    <row r="491" spans="1:19" ht="15">
      <c r="A491" s="455" t="s">
        <v>165</v>
      </c>
      <c r="B491" s="455"/>
      <c r="C491" s="455"/>
      <c r="D491" s="455"/>
      <c r="E491" s="543">
        <f aca="true" t="shared" si="128" ref="E491:S491">E490+E487+E480</f>
        <v>511362.85</v>
      </c>
      <c r="F491" s="546">
        <f t="shared" si="128"/>
        <v>495067</v>
      </c>
      <c r="G491" s="546">
        <f t="shared" si="128"/>
        <v>495067</v>
      </c>
      <c r="H491" s="546">
        <f t="shared" si="128"/>
        <v>403724</v>
      </c>
      <c r="I491" s="546">
        <f t="shared" si="128"/>
        <v>91343</v>
      </c>
      <c r="J491" s="543">
        <f t="shared" si="128"/>
        <v>0</v>
      </c>
      <c r="K491" s="543">
        <f t="shared" si="128"/>
        <v>0</v>
      </c>
      <c r="L491" s="543">
        <f t="shared" si="128"/>
        <v>0</v>
      </c>
      <c r="M491" s="543">
        <f t="shared" si="128"/>
        <v>0</v>
      </c>
      <c r="N491" s="543">
        <f t="shared" si="128"/>
        <v>0</v>
      </c>
      <c r="O491" s="543">
        <f t="shared" si="128"/>
        <v>0</v>
      </c>
      <c r="P491" s="543">
        <f t="shared" si="128"/>
        <v>0</v>
      </c>
      <c r="Q491" s="543">
        <f t="shared" si="128"/>
        <v>0</v>
      </c>
      <c r="R491" s="543">
        <f t="shared" si="128"/>
        <v>0</v>
      </c>
      <c r="S491" s="543">
        <f t="shared" si="128"/>
        <v>0</v>
      </c>
    </row>
    <row r="492" spans="1:19" ht="15">
      <c r="A492" s="547"/>
      <c r="B492" s="547"/>
      <c r="C492" s="547"/>
      <c r="D492" s="547"/>
      <c r="E492" s="548"/>
      <c r="F492" s="549"/>
      <c r="G492" s="549"/>
      <c r="H492" s="549"/>
      <c r="I492" s="549"/>
      <c r="J492" s="548"/>
      <c r="K492" s="548"/>
      <c r="L492" s="548"/>
      <c r="M492" s="548"/>
      <c r="N492" s="548"/>
      <c r="O492" s="548"/>
      <c r="P492" s="548"/>
      <c r="Q492" s="548"/>
      <c r="R492" s="548"/>
      <c r="S492" s="548"/>
    </row>
    <row r="494" spans="1:20" ht="18">
      <c r="A494" s="452" t="s">
        <v>833</v>
      </c>
      <c r="B494" s="452"/>
      <c r="C494" s="452"/>
      <c r="D494" s="452"/>
      <c r="E494" s="452"/>
      <c r="F494" s="452"/>
      <c r="G494" s="452"/>
      <c r="H494" s="452"/>
      <c r="I494" s="452"/>
      <c r="J494" s="452"/>
      <c r="K494" s="452"/>
      <c r="L494" s="452"/>
      <c r="M494" s="452"/>
      <c r="N494" s="452"/>
      <c r="O494" s="452"/>
      <c r="P494" s="452"/>
      <c r="Q494" s="452"/>
      <c r="R494" s="452"/>
      <c r="S494" s="452"/>
      <c r="T494" s="452"/>
    </row>
    <row r="495" spans="1:8" ht="18">
      <c r="A495" s="2"/>
      <c r="B495" s="2"/>
      <c r="C495" s="2"/>
      <c r="D495" s="2"/>
      <c r="E495" s="2"/>
      <c r="F495" s="2"/>
      <c r="G495" s="2"/>
      <c r="H495" s="2"/>
    </row>
    <row r="496" spans="1:20" ht="12.75">
      <c r="A496" s="469"/>
      <c r="B496" s="469"/>
      <c r="C496" s="469"/>
      <c r="D496" s="469"/>
      <c r="E496" s="469"/>
      <c r="F496" s="469"/>
      <c r="G496" s="469"/>
      <c r="I496" s="470"/>
      <c r="J496" s="470"/>
      <c r="K496" s="470"/>
      <c r="L496" s="470"/>
      <c r="M496" s="470"/>
      <c r="N496" s="470"/>
      <c r="O496" s="470"/>
      <c r="P496" s="470"/>
      <c r="Q496" s="470"/>
      <c r="R496" s="470"/>
      <c r="S496" s="470" t="s">
        <v>110</v>
      </c>
      <c r="T496" s="471" t="s">
        <v>125</v>
      </c>
    </row>
    <row r="497" spans="1:20" ht="12.75">
      <c r="A497" s="457" t="s">
        <v>66</v>
      </c>
      <c r="B497" s="457" t="s">
        <v>67</v>
      </c>
      <c r="C497" s="457" t="s">
        <v>180</v>
      </c>
      <c r="D497" s="457" t="s">
        <v>82</v>
      </c>
      <c r="E497" s="457" t="s">
        <v>797</v>
      </c>
      <c r="F497" s="457" t="s">
        <v>278</v>
      </c>
      <c r="G497" s="457" t="s">
        <v>70</v>
      </c>
      <c r="H497" s="457"/>
      <c r="I497" s="457"/>
      <c r="J497" s="457"/>
      <c r="K497" s="457"/>
      <c r="L497" s="457"/>
      <c r="M497" s="457"/>
      <c r="N497" s="457"/>
      <c r="O497" s="457"/>
      <c r="P497" s="457"/>
      <c r="Q497" s="457"/>
      <c r="R497" s="457"/>
      <c r="S497" s="457"/>
      <c r="T497" s="457"/>
    </row>
    <row r="498" spans="1:20" ht="12.75">
      <c r="A498" s="457"/>
      <c r="B498" s="457"/>
      <c r="C498" s="457"/>
      <c r="D498" s="457"/>
      <c r="E498" s="457"/>
      <c r="F498" s="457"/>
      <c r="G498" s="458" t="s">
        <v>105</v>
      </c>
      <c r="H498" s="459" t="s">
        <v>142</v>
      </c>
      <c r="I498" s="459"/>
      <c r="J498" s="459"/>
      <c r="K498" s="459"/>
      <c r="L498" s="459"/>
      <c r="M498" s="459"/>
      <c r="N498" s="459"/>
      <c r="O498" s="473"/>
      <c r="P498" s="545" t="s">
        <v>142</v>
      </c>
      <c r="Q498" s="545"/>
      <c r="R498" s="545"/>
      <c r="S498" s="545"/>
      <c r="T498" s="485"/>
    </row>
    <row r="499" spans="1:20" ht="140.25">
      <c r="A499" s="457"/>
      <c r="B499" s="457"/>
      <c r="C499" s="457"/>
      <c r="D499" s="457"/>
      <c r="E499" s="457"/>
      <c r="F499" s="457"/>
      <c r="G499" s="457"/>
      <c r="H499" s="472" t="s">
        <v>294</v>
      </c>
      <c r="I499" s="472" t="s">
        <v>295</v>
      </c>
      <c r="J499" s="472" t="s">
        <v>267</v>
      </c>
      <c r="K499" s="472" t="s">
        <v>268</v>
      </c>
      <c r="L499" s="472" t="s">
        <v>306</v>
      </c>
      <c r="M499" s="472" t="s">
        <v>296</v>
      </c>
      <c r="N499" s="472" t="s">
        <v>269</v>
      </c>
      <c r="O499" s="474" t="s">
        <v>270</v>
      </c>
      <c r="P499" s="472" t="s">
        <v>298</v>
      </c>
      <c r="Q499" s="475" t="s">
        <v>299</v>
      </c>
      <c r="R499" s="474" t="s">
        <v>271</v>
      </c>
      <c r="S499" s="474" t="s">
        <v>272</v>
      </c>
      <c r="T499" s="485"/>
    </row>
    <row r="500" spans="1:20" ht="12.75">
      <c r="A500" s="476">
        <v>1</v>
      </c>
      <c r="B500" s="476">
        <v>2</v>
      </c>
      <c r="C500" s="476">
        <v>3</v>
      </c>
      <c r="D500" s="476">
        <v>4</v>
      </c>
      <c r="E500" s="476">
        <v>5</v>
      </c>
      <c r="F500" s="476">
        <v>5</v>
      </c>
      <c r="G500" s="476">
        <v>6</v>
      </c>
      <c r="H500" s="476">
        <v>7</v>
      </c>
      <c r="I500" s="476">
        <v>8</v>
      </c>
      <c r="J500" s="476">
        <v>9</v>
      </c>
      <c r="K500" s="476">
        <v>10</v>
      </c>
      <c r="L500" s="476">
        <v>11</v>
      </c>
      <c r="M500" s="476">
        <v>12</v>
      </c>
      <c r="N500" s="476">
        <v>13</v>
      </c>
      <c r="O500" s="476">
        <v>14</v>
      </c>
      <c r="P500" s="476">
        <v>15</v>
      </c>
      <c r="Q500" s="477">
        <v>16</v>
      </c>
      <c r="R500" s="477">
        <v>17</v>
      </c>
      <c r="S500" s="476">
        <v>18</v>
      </c>
      <c r="T500" s="478">
        <v>13</v>
      </c>
    </row>
    <row r="501" spans="1:20" ht="15">
      <c r="A501" s="497">
        <v>801</v>
      </c>
      <c r="B501" s="497">
        <v>80104</v>
      </c>
      <c r="C501" s="497"/>
      <c r="D501" s="499" t="s">
        <v>804</v>
      </c>
      <c r="E501" s="500">
        <f aca="true" t="shared" si="129" ref="E501:S501">SUM(E502:E503)</f>
        <v>66350</v>
      </c>
      <c r="F501" s="500">
        <f t="shared" si="129"/>
        <v>68500</v>
      </c>
      <c r="G501" s="500">
        <f t="shared" si="129"/>
        <v>68500</v>
      </c>
      <c r="H501" s="500">
        <f t="shared" si="129"/>
        <v>0</v>
      </c>
      <c r="I501" s="500">
        <f t="shared" si="129"/>
        <v>25000</v>
      </c>
      <c r="J501" s="500">
        <f t="shared" si="129"/>
        <v>43500</v>
      </c>
      <c r="K501" s="500">
        <f t="shared" si="129"/>
        <v>0</v>
      </c>
      <c r="L501" s="500">
        <f t="shared" si="129"/>
        <v>0</v>
      </c>
      <c r="M501" s="500">
        <f t="shared" si="129"/>
        <v>0</v>
      </c>
      <c r="N501" s="500">
        <f t="shared" si="129"/>
        <v>0</v>
      </c>
      <c r="O501" s="500">
        <f t="shared" si="129"/>
        <v>0</v>
      </c>
      <c r="P501" s="500">
        <f t="shared" si="129"/>
        <v>0</v>
      </c>
      <c r="Q501" s="500">
        <f t="shared" si="129"/>
        <v>0</v>
      </c>
      <c r="R501" s="500">
        <f t="shared" si="129"/>
        <v>0</v>
      </c>
      <c r="S501" s="500">
        <f t="shared" si="129"/>
        <v>0</v>
      </c>
      <c r="T501" s="483"/>
    </row>
    <row r="502" spans="1:20" ht="42.75">
      <c r="A502" s="501"/>
      <c r="B502" s="501"/>
      <c r="C502" s="501">
        <v>2540</v>
      </c>
      <c r="D502" s="496" t="s">
        <v>805</v>
      </c>
      <c r="E502" s="490">
        <v>48000</v>
      </c>
      <c r="F502" s="490">
        <v>43500</v>
      </c>
      <c r="G502" s="490">
        <f>F502</f>
        <v>43500</v>
      </c>
      <c r="H502" s="490">
        <v>0</v>
      </c>
      <c r="I502" s="490">
        <v>0</v>
      </c>
      <c r="J502" s="490">
        <v>43500</v>
      </c>
      <c r="K502" s="491"/>
      <c r="L502" s="491"/>
      <c r="M502" s="491"/>
      <c r="N502" s="491"/>
      <c r="O502" s="491"/>
      <c r="P502" s="491"/>
      <c r="Q502" s="491"/>
      <c r="R502" s="491"/>
      <c r="S502" s="491"/>
      <c r="T502" s="489"/>
    </row>
    <row r="503" spans="1:20" ht="14.25">
      <c r="A503" s="501"/>
      <c r="B503" s="501"/>
      <c r="C503" s="501">
        <v>4300</v>
      </c>
      <c r="D503" s="516" t="s">
        <v>330</v>
      </c>
      <c r="E503" s="491">
        <v>18350</v>
      </c>
      <c r="F503" s="490">
        <v>25000</v>
      </c>
      <c r="G503" s="490">
        <f>F503</f>
        <v>25000</v>
      </c>
      <c r="H503" s="490">
        <v>0</v>
      </c>
      <c r="I503" s="490">
        <f>G503-H503</f>
        <v>25000</v>
      </c>
      <c r="J503" s="490">
        <v>0</v>
      </c>
      <c r="K503" s="491"/>
      <c r="L503" s="491"/>
      <c r="M503" s="491"/>
      <c r="N503" s="491"/>
      <c r="O503" s="491"/>
      <c r="P503" s="491"/>
      <c r="Q503" s="491"/>
      <c r="R503" s="491"/>
      <c r="S503" s="491"/>
      <c r="T503" s="489"/>
    </row>
    <row r="504" spans="1:20" ht="15">
      <c r="A504" s="497">
        <v>801</v>
      </c>
      <c r="B504" s="497">
        <v>80113</v>
      </c>
      <c r="C504" s="498"/>
      <c r="D504" s="499" t="s">
        <v>807</v>
      </c>
      <c r="E504" s="500">
        <f aca="true" t="shared" si="130" ref="E504:S504">SUM(E505:E513)</f>
        <v>377008</v>
      </c>
      <c r="F504" s="500">
        <f t="shared" si="130"/>
        <v>381573</v>
      </c>
      <c r="G504" s="500">
        <f t="shared" si="130"/>
        <v>381573</v>
      </c>
      <c r="H504" s="500">
        <f t="shared" si="130"/>
        <v>27373</v>
      </c>
      <c r="I504" s="500">
        <f t="shared" si="130"/>
        <v>354200</v>
      </c>
      <c r="J504" s="500">
        <f t="shared" si="130"/>
        <v>0</v>
      </c>
      <c r="K504" s="500">
        <f t="shared" si="130"/>
        <v>0</v>
      </c>
      <c r="L504" s="500">
        <f t="shared" si="130"/>
        <v>0</v>
      </c>
      <c r="M504" s="500">
        <f t="shared" si="130"/>
        <v>0</v>
      </c>
      <c r="N504" s="500">
        <f t="shared" si="130"/>
        <v>0</v>
      </c>
      <c r="O504" s="500">
        <f t="shared" si="130"/>
        <v>0</v>
      </c>
      <c r="P504" s="500">
        <f t="shared" si="130"/>
        <v>0</v>
      </c>
      <c r="Q504" s="500">
        <f t="shared" si="130"/>
        <v>0</v>
      </c>
      <c r="R504" s="500">
        <f t="shared" si="130"/>
        <v>0</v>
      </c>
      <c r="S504" s="500">
        <f t="shared" si="130"/>
        <v>0</v>
      </c>
      <c r="T504" s="555"/>
    </row>
    <row r="505" spans="1:20" ht="15">
      <c r="A505" s="506"/>
      <c r="B505" s="506"/>
      <c r="C505" s="503">
        <v>4010</v>
      </c>
      <c r="D505" s="507" t="s">
        <v>370</v>
      </c>
      <c r="E505" s="508">
        <v>31159</v>
      </c>
      <c r="F505" s="508">
        <v>18650</v>
      </c>
      <c r="G505" s="509">
        <f aca="true" t="shared" si="131" ref="G505:H508">F505</f>
        <v>18650</v>
      </c>
      <c r="H505" s="509">
        <f t="shared" si="131"/>
        <v>18650</v>
      </c>
      <c r="I505" s="509">
        <f aca="true" t="shared" si="132" ref="I505:I513">G505-H505</f>
        <v>0</v>
      </c>
      <c r="J505" s="509">
        <v>0</v>
      </c>
      <c r="K505" s="510"/>
      <c r="L505" s="510"/>
      <c r="M505" s="510"/>
      <c r="N505" s="510"/>
      <c r="O505" s="510"/>
      <c r="P505" s="510"/>
      <c r="Q505" s="510"/>
      <c r="R505" s="510"/>
      <c r="S505" s="510"/>
      <c r="T505" s="555"/>
    </row>
    <row r="506" spans="1:20" ht="15">
      <c r="A506" s="506"/>
      <c r="B506" s="506"/>
      <c r="C506" s="503">
        <v>4040</v>
      </c>
      <c r="D506" s="556" t="s">
        <v>372</v>
      </c>
      <c r="E506" s="508">
        <v>2325</v>
      </c>
      <c r="F506" s="508">
        <v>2454</v>
      </c>
      <c r="G506" s="509">
        <f t="shared" si="131"/>
        <v>2454</v>
      </c>
      <c r="H506" s="509">
        <f t="shared" si="131"/>
        <v>2454</v>
      </c>
      <c r="I506" s="509">
        <f t="shared" si="132"/>
        <v>0</v>
      </c>
      <c r="J506" s="509">
        <v>0</v>
      </c>
      <c r="K506" s="510"/>
      <c r="L506" s="510"/>
      <c r="M506" s="510"/>
      <c r="N506" s="510"/>
      <c r="O506" s="510"/>
      <c r="P506" s="510"/>
      <c r="Q506" s="510"/>
      <c r="R506" s="510"/>
      <c r="S506" s="510"/>
      <c r="T506" s="489"/>
    </row>
    <row r="507" spans="1:20" ht="15">
      <c r="A507" s="506"/>
      <c r="B507" s="506"/>
      <c r="C507" s="503">
        <v>4110</v>
      </c>
      <c r="D507" s="556" t="s">
        <v>470</v>
      </c>
      <c r="E507" s="509">
        <v>5400</v>
      </c>
      <c r="F507" s="509">
        <v>5433</v>
      </c>
      <c r="G507" s="509">
        <f t="shared" si="131"/>
        <v>5433</v>
      </c>
      <c r="H507" s="509">
        <f t="shared" si="131"/>
        <v>5433</v>
      </c>
      <c r="I507" s="509">
        <f t="shared" si="132"/>
        <v>0</v>
      </c>
      <c r="J507" s="509">
        <v>0</v>
      </c>
      <c r="K507" s="510"/>
      <c r="L507" s="510"/>
      <c r="M507" s="510"/>
      <c r="N507" s="510"/>
      <c r="O507" s="510"/>
      <c r="P507" s="510"/>
      <c r="Q507" s="510"/>
      <c r="R507" s="510"/>
      <c r="S507" s="510"/>
      <c r="T507" s="489"/>
    </row>
    <row r="508" spans="1:20" ht="15">
      <c r="A508" s="506"/>
      <c r="B508" s="506"/>
      <c r="C508" s="503">
        <v>4120</v>
      </c>
      <c r="D508" s="556" t="s">
        <v>799</v>
      </c>
      <c r="E508" s="509">
        <v>824</v>
      </c>
      <c r="F508" s="509">
        <v>836</v>
      </c>
      <c r="G508" s="509">
        <f t="shared" si="131"/>
        <v>836</v>
      </c>
      <c r="H508" s="509">
        <f t="shared" si="131"/>
        <v>836</v>
      </c>
      <c r="I508" s="509">
        <f t="shared" si="132"/>
        <v>0</v>
      </c>
      <c r="J508" s="509">
        <v>0</v>
      </c>
      <c r="K508" s="510"/>
      <c r="L508" s="510"/>
      <c r="M508" s="510"/>
      <c r="N508" s="510"/>
      <c r="O508" s="510"/>
      <c r="P508" s="510"/>
      <c r="Q508" s="510"/>
      <c r="R508" s="510"/>
      <c r="S508" s="510"/>
      <c r="T508" s="489"/>
    </row>
    <row r="509" spans="1:20" ht="15">
      <c r="A509" s="506"/>
      <c r="B509" s="506"/>
      <c r="C509" s="503">
        <v>4210</v>
      </c>
      <c r="D509" s="556" t="s">
        <v>328</v>
      </c>
      <c r="E509" s="509">
        <v>29000</v>
      </c>
      <c r="F509" s="509">
        <v>19000</v>
      </c>
      <c r="G509" s="509">
        <f>F509</f>
        <v>19000</v>
      </c>
      <c r="H509" s="509">
        <v>0</v>
      </c>
      <c r="I509" s="509">
        <f t="shared" si="132"/>
        <v>19000</v>
      </c>
      <c r="J509" s="509">
        <v>0</v>
      </c>
      <c r="K509" s="510"/>
      <c r="L509" s="510"/>
      <c r="M509" s="510"/>
      <c r="N509" s="510"/>
      <c r="O509" s="510"/>
      <c r="P509" s="510"/>
      <c r="Q509" s="510"/>
      <c r="R509" s="510"/>
      <c r="S509" s="510"/>
      <c r="T509" s="489"/>
    </row>
    <row r="510" spans="1:20" ht="15">
      <c r="A510" s="506"/>
      <c r="B510" s="506"/>
      <c r="C510" s="503">
        <v>4300</v>
      </c>
      <c r="D510" s="556" t="s">
        <v>330</v>
      </c>
      <c r="E510" s="509">
        <v>304100</v>
      </c>
      <c r="F510" s="509">
        <v>330850</v>
      </c>
      <c r="G510" s="509">
        <f>F510</f>
        <v>330850</v>
      </c>
      <c r="H510" s="509">
        <v>0</v>
      </c>
      <c r="I510" s="509">
        <f t="shared" si="132"/>
        <v>330850</v>
      </c>
      <c r="J510" s="509">
        <v>0</v>
      </c>
      <c r="K510" s="510"/>
      <c r="L510" s="510"/>
      <c r="M510" s="510"/>
      <c r="N510" s="510"/>
      <c r="O510" s="510"/>
      <c r="P510" s="510"/>
      <c r="Q510" s="510"/>
      <c r="R510" s="510"/>
      <c r="S510" s="510"/>
      <c r="T510" s="489"/>
    </row>
    <row r="511" spans="1:20" ht="15">
      <c r="A511" s="506"/>
      <c r="B511" s="506"/>
      <c r="C511" s="503">
        <v>4410</v>
      </c>
      <c r="D511" s="556" t="s">
        <v>380</v>
      </c>
      <c r="E511" s="509">
        <v>200</v>
      </c>
      <c r="F511" s="509">
        <v>200</v>
      </c>
      <c r="G511" s="509">
        <f>F511</f>
        <v>200</v>
      </c>
      <c r="H511" s="509">
        <v>0</v>
      </c>
      <c r="I511" s="509">
        <f t="shared" si="132"/>
        <v>200</v>
      </c>
      <c r="J511" s="509">
        <v>0</v>
      </c>
      <c r="K511" s="510"/>
      <c r="L511" s="510"/>
      <c r="M511" s="510"/>
      <c r="N511" s="510"/>
      <c r="O511" s="510"/>
      <c r="P511" s="510"/>
      <c r="Q511" s="510"/>
      <c r="R511" s="510"/>
      <c r="S511" s="510"/>
      <c r="T511" s="557"/>
    </row>
    <row r="512" spans="1:20" ht="15">
      <c r="A512" s="506"/>
      <c r="B512" s="506"/>
      <c r="C512" s="503">
        <v>4430</v>
      </c>
      <c r="D512" s="556" t="s">
        <v>334</v>
      </c>
      <c r="E512" s="509">
        <v>2500</v>
      </c>
      <c r="F512" s="509">
        <v>2500</v>
      </c>
      <c r="G512" s="509">
        <f>F512</f>
        <v>2500</v>
      </c>
      <c r="H512" s="509">
        <v>0</v>
      </c>
      <c r="I512" s="509">
        <f t="shared" si="132"/>
        <v>2500</v>
      </c>
      <c r="J512" s="509">
        <v>0</v>
      </c>
      <c r="K512" s="510"/>
      <c r="L512" s="510"/>
      <c r="M512" s="510"/>
      <c r="N512" s="510"/>
      <c r="O512" s="510"/>
      <c r="P512" s="510"/>
      <c r="Q512" s="510"/>
      <c r="R512" s="510"/>
      <c r="S512" s="510"/>
      <c r="T512" s="558"/>
    </row>
    <row r="513" spans="1:20" ht="28.5">
      <c r="A513" s="503"/>
      <c r="B513" s="503"/>
      <c r="C513" s="503">
        <v>4440</v>
      </c>
      <c r="D513" s="511" t="s">
        <v>801</v>
      </c>
      <c r="E513" s="509">
        <v>1500</v>
      </c>
      <c r="F513" s="509">
        <v>1650</v>
      </c>
      <c r="G513" s="509">
        <f>F513</f>
        <v>1650</v>
      </c>
      <c r="H513" s="509">
        <v>0</v>
      </c>
      <c r="I513" s="509">
        <f t="shared" si="132"/>
        <v>1650</v>
      </c>
      <c r="J513" s="509">
        <v>0</v>
      </c>
      <c r="K513" s="510"/>
      <c r="L513" s="510"/>
      <c r="M513" s="510"/>
      <c r="N513" s="510"/>
      <c r="O513" s="510"/>
      <c r="P513" s="510"/>
      <c r="Q513" s="510"/>
      <c r="R513" s="510"/>
      <c r="S513" s="510"/>
      <c r="T513" s="530"/>
    </row>
    <row r="514" spans="1:19" ht="15">
      <c r="A514" s="497">
        <v>801</v>
      </c>
      <c r="B514" s="497">
        <v>80114</v>
      </c>
      <c r="C514" s="498"/>
      <c r="D514" s="499" t="s">
        <v>808</v>
      </c>
      <c r="E514" s="500">
        <f aca="true" t="shared" si="133" ref="E514:S514">SUM(E515:E531)</f>
        <v>251980</v>
      </c>
      <c r="F514" s="500">
        <f t="shared" si="133"/>
        <v>267987</v>
      </c>
      <c r="G514" s="500">
        <f t="shared" si="133"/>
        <v>267987</v>
      </c>
      <c r="H514" s="500">
        <f t="shared" si="133"/>
        <v>210504</v>
      </c>
      <c r="I514" s="500">
        <f t="shared" si="133"/>
        <v>57483</v>
      </c>
      <c r="J514" s="500">
        <f t="shared" si="133"/>
        <v>0</v>
      </c>
      <c r="K514" s="500">
        <f t="shared" si="133"/>
        <v>0</v>
      </c>
      <c r="L514" s="500">
        <f t="shared" si="133"/>
        <v>0</v>
      </c>
      <c r="M514" s="500">
        <f t="shared" si="133"/>
        <v>0</v>
      </c>
      <c r="N514" s="500">
        <f t="shared" si="133"/>
        <v>0</v>
      </c>
      <c r="O514" s="500">
        <f t="shared" si="133"/>
        <v>0</v>
      </c>
      <c r="P514" s="500">
        <f t="shared" si="133"/>
        <v>0</v>
      </c>
      <c r="Q514" s="500">
        <f t="shared" si="133"/>
        <v>0</v>
      </c>
      <c r="R514" s="500">
        <f t="shared" si="133"/>
        <v>0</v>
      </c>
      <c r="S514" s="500">
        <f t="shared" si="133"/>
        <v>0</v>
      </c>
    </row>
    <row r="515" spans="1:19" ht="14.25">
      <c r="A515" s="501"/>
      <c r="B515" s="501"/>
      <c r="C515" s="501">
        <v>4010</v>
      </c>
      <c r="D515" s="516" t="s">
        <v>370</v>
      </c>
      <c r="E515" s="488">
        <v>149145</v>
      </c>
      <c r="F515" s="488">
        <v>159390</v>
      </c>
      <c r="G515" s="488">
        <v>159390</v>
      </c>
      <c r="H515" s="488">
        <v>159390</v>
      </c>
      <c r="I515" s="488">
        <v>0</v>
      </c>
      <c r="J515" s="490">
        <v>0</v>
      </c>
      <c r="K515" s="491"/>
      <c r="L515" s="491"/>
      <c r="M515" s="491"/>
      <c r="N515" s="491"/>
      <c r="O515" s="491"/>
      <c r="P515" s="491"/>
      <c r="Q515" s="491"/>
      <c r="R515" s="491"/>
      <c r="S515" s="491"/>
    </row>
    <row r="516" spans="1:19" ht="14.25">
      <c r="A516" s="501"/>
      <c r="B516" s="501"/>
      <c r="C516" s="501">
        <v>4040</v>
      </c>
      <c r="D516" s="516" t="s">
        <v>372</v>
      </c>
      <c r="E516" s="490">
        <v>10412</v>
      </c>
      <c r="F516" s="490">
        <v>12686</v>
      </c>
      <c r="G516" s="490">
        <f aca="true" t="shared" si="134" ref="G516:H531">F516</f>
        <v>12686</v>
      </c>
      <c r="H516" s="490">
        <f t="shared" si="134"/>
        <v>12686</v>
      </c>
      <c r="I516" s="490">
        <f aca="true" t="shared" si="135" ref="I516:I531">G516-H516</f>
        <v>0</v>
      </c>
      <c r="J516" s="490">
        <v>0</v>
      </c>
      <c r="K516" s="491"/>
      <c r="L516" s="491"/>
      <c r="M516" s="491"/>
      <c r="N516" s="491"/>
      <c r="O516" s="491"/>
      <c r="P516" s="491"/>
      <c r="Q516" s="491"/>
      <c r="R516" s="491"/>
      <c r="S516" s="491"/>
    </row>
    <row r="517" spans="1:19" ht="14.25">
      <c r="A517" s="501"/>
      <c r="B517" s="501"/>
      <c r="C517" s="501">
        <v>4110</v>
      </c>
      <c r="D517" s="516" t="s">
        <v>470</v>
      </c>
      <c r="E517" s="490">
        <v>25763</v>
      </c>
      <c r="F517" s="490">
        <v>27412</v>
      </c>
      <c r="G517" s="490">
        <f t="shared" si="134"/>
        <v>27412</v>
      </c>
      <c r="H517" s="490">
        <f t="shared" si="134"/>
        <v>27412</v>
      </c>
      <c r="I517" s="490">
        <f t="shared" si="135"/>
        <v>0</v>
      </c>
      <c r="J517" s="490">
        <v>0</v>
      </c>
      <c r="K517" s="491"/>
      <c r="L517" s="491"/>
      <c r="M517" s="491"/>
      <c r="N517" s="491"/>
      <c r="O517" s="491"/>
      <c r="P517" s="491"/>
      <c r="Q517" s="491"/>
      <c r="R517" s="491"/>
      <c r="S517" s="491"/>
    </row>
    <row r="518" spans="1:19" ht="14.25">
      <c r="A518" s="501"/>
      <c r="B518" s="501"/>
      <c r="C518" s="501">
        <v>4120</v>
      </c>
      <c r="D518" s="516" t="s">
        <v>799</v>
      </c>
      <c r="E518" s="490">
        <v>3930</v>
      </c>
      <c r="F518" s="490">
        <v>4216</v>
      </c>
      <c r="G518" s="490">
        <f t="shared" si="134"/>
        <v>4216</v>
      </c>
      <c r="H518" s="490">
        <f t="shared" si="134"/>
        <v>4216</v>
      </c>
      <c r="I518" s="490">
        <f t="shared" si="135"/>
        <v>0</v>
      </c>
      <c r="J518" s="490">
        <v>0</v>
      </c>
      <c r="K518" s="491"/>
      <c r="L518" s="491"/>
      <c r="M518" s="491"/>
      <c r="N518" s="491"/>
      <c r="O518" s="491"/>
      <c r="P518" s="491"/>
      <c r="Q518" s="491"/>
      <c r="R518" s="491"/>
      <c r="S518" s="491"/>
    </row>
    <row r="519" spans="1:19" ht="14.25">
      <c r="A519" s="501"/>
      <c r="B519" s="501"/>
      <c r="C519" s="501">
        <v>4170</v>
      </c>
      <c r="D519" s="516" t="s">
        <v>326</v>
      </c>
      <c r="E519" s="490">
        <v>12700</v>
      </c>
      <c r="F519" s="490">
        <v>6800</v>
      </c>
      <c r="G519" s="490">
        <f t="shared" si="134"/>
        <v>6800</v>
      </c>
      <c r="H519" s="490">
        <f t="shared" si="134"/>
        <v>6800</v>
      </c>
      <c r="I519" s="490">
        <f t="shared" si="135"/>
        <v>0</v>
      </c>
      <c r="J519" s="490">
        <v>0</v>
      </c>
      <c r="K519" s="491"/>
      <c r="L519" s="491"/>
      <c r="M519" s="491"/>
      <c r="N519" s="491"/>
      <c r="O519" s="491"/>
      <c r="P519" s="491"/>
      <c r="Q519" s="491"/>
      <c r="R519" s="491"/>
      <c r="S519" s="491"/>
    </row>
    <row r="520" spans="1:19" ht="14.25">
      <c r="A520" s="501"/>
      <c r="B520" s="501"/>
      <c r="C520" s="501">
        <v>4210</v>
      </c>
      <c r="D520" s="516" t="s">
        <v>328</v>
      </c>
      <c r="E520" s="490">
        <v>13300</v>
      </c>
      <c r="F520" s="490">
        <v>16000</v>
      </c>
      <c r="G520" s="490">
        <f t="shared" si="134"/>
        <v>16000</v>
      </c>
      <c r="H520" s="490">
        <v>0</v>
      </c>
      <c r="I520" s="490">
        <f t="shared" si="135"/>
        <v>16000</v>
      </c>
      <c r="J520" s="490">
        <v>0</v>
      </c>
      <c r="K520" s="491"/>
      <c r="L520" s="491"/>
      <c r="M520" s="491"/>
      <c r="N520" s="491"/>
      <c r="O520" s="491"/>
      <c r="P520" s="491"/>
      <c r="Q520" s="491"/>
      <c r="R520" s="491"/>
      <c r="S520" s="491"/>
    </row>
    <row r="521" spans="1:19" ht="14.25">
      <c r="A521" s="501"/>
      <c r="B521" s="501"/>
      <c r="C521" s="501">
        <v>4260</v>
      </c>
      <c r="D521" s="516" t="s">
        <v>388</v>
      </c>
      <c r="E521" s="490">
        <v>2600</v>
      </c>
      <c r="F521" s="490">
        <v>2600</v>
      </c>
      <c r="G521" s="490">
        <f t="shared" si="134"/>
        <v>2600</v>
      </c>
      <c r="H521" s="490">
        <v>0</v>
      </c>
      <c r="I521" s="490">
        <f t="shared" si="135"/>
        <v>2600</v>
      </c>
      <c r="J521" s="490">
        <v>0</v>
      </c>
      <c r="K521" s="491"/>
      <c r="L521" s="491"/>
      <c r="M521" s="491"/>
      <c r="N521" s="491"/>
      <c r="O521" s="491"/>
      <c r="P521" s="491"/>
      <c r="Q521" s="491"/>
      <c r="R521" s="491"/>
      <c r="S521" s="491"/>
    </row>
    <row r="522" spans="1:19" ht="14.25">
      <c r="A522" s="501"/>
      <c r="B522" s="501"/>
      <c r="C522" s="501">
        <v>4280</v>
      </c>
      <c r="D522" s="516" t="s">
        <v>390</v>
      </c>
      <c r="E522" s="490">
        <v>200</v>
      </c>
      <c r="F522" s="490">
        <v>200</v>
      </c>
      <c r="G522" s="490">
        <f t="shared" si="134"/>
        <v>200</v>
      </c>
      <c r="H522" s="490">
        <v>0</v>
      </c>
      <c r="I522" s="490">
        <f t="shared" si="135"/>
        <v>200</v>
      </c>
      <c r="J522" s="490">
        <v>0</v>
      </c>
      <c r="K522" s="491"/>
      <c r="L522" s="491"/>
      <c r="M522" s="491"/>
      <c r="N522" s="491"/>
      <c r="O522" s="491"/>
      <c r="P522" s="491"/>
      <c r="Q522" s="491"/>
      <c r="R522" s="491"/>
      <c r="S522" s="491"/>
    </row>
    <row r="523" spans="1:19" ht="14.25">
      <c r="A523" s="501"/>
      <c r="B523" s="501"/>
      <c r="C523" s="501">
        <v>4300</v>
      </c>
      <c r="D523" s="516" t="s">
        <v>330</v>
      </c>
      <c r="E523" s="490">
        <v>7883</v>
      </c>
      <c r="F523" s="490">
        <v>9500</v>
      </c>
      <c r="G523" s="490">
        <f t="shared" si="134"/>
        <v>9500</v>
      </c>
      <c r="H523" s="490">
        <v>0</v>
      </c>
      <c r="I523" s="490">
        <f t="shared" si="135"/>
        <v>9500</v>
      </c>
      <c r="J523" s="490">
        <v>0</v>
      </c>
      <c r="K523" s="491"/>
      <c r="L523" s="491"/>
      <c r="M523" s="491"/>
      <c r="N523" s="491"/>
      <c r="O523" s="491"/>
      <c r="P523" s="491"/>
      <c r="Q523" s="491"/>
      <c r="R523" s="491"/>
      <c r="S523" s="491"/>
    </row>
    <row r="524" spans="1:19" ht="42.75">
      <c r="A524" s="501"/>
      <c r="B524" s="501"/>
      <c r="C524" s="501">
        <v>4370</v>
      </c>
      <c r="D524" s="496" t="s">
        <v>332</v>
      </c>
      <c r="E524" s="490">
        <v>3000</v>
      </c>
      <c r="F524" s="490">
        <v>3000</v>
      </c>
      <c r="G524" s="490">
        <f t="shared" si="134"/>
        <v>3000</v>
      </c>
      <c r="H524" s="490">
        <v>0</v>
      </c>
      <c r="I524" s="490">
        <f t="shared" si="135"/>
        <v>3000</v>
      </c>
      <c r="J524" s="490">
        <v>0</v>
      </c>
      <c r="K524" s="491"/>
      <c r="L524" s="491"/>
      <c r="M524" s="491"/>
      <c r="N524" s="491"/>
      <c r="O524" s="491"/>
      <c r="P524" s="491"/>
      <c r="Q524" s="491"/>
      <c r="R524" s="491"/>
      <c r="S524" s="491"/>
    </row>
    <row r="525" spans="1:19" ht="14.25">
      <c r="A525" s="501"/>
      <c r="B525" s="501"/>
      <c r="C525" s="501">
        <v>4400</v>
      </c>
      <c r="D525" s="516" t="s">
        <v>461</v>
      </c>
      <c r="E525" s="490">
        <v>13300</v>
      </c>
      <c r="F525" s="490">
        <v>13300</v>
      </c>
      <c r="G525" s="490">
        <f t="shared" si="134"/>
        <v>13300</v>
      </c>
      <c r="H525" s="490">
        <v>0</v>
      </c>
      <c r="I525" s="490">
        <f t="shared" si="135"/>
        <v>13300</v>
      </c>
      <c r="J525" s="490">
        <v>0</v>
      </c>
      <c r="K525" s="491"/>
      <c r="L525" s="491"/>
      <c r="M525" s="491"/>
      <c r="N525" s="491"/>
      <c r="O525" s="491"/>
      <c r="P525" s="491"/>
      <c r="Q525" s="491"/>
      <c r="R525" s="491"/>
      <c r="S525" s="491"/>
    </row>
    <row r="526" spans="1:19" ht="14.25">
      <c r="A526" s="501"/>
      <c r="B526" s="501"/>
      <c r="C526" s="501">
        <v>4410</v>
      </c>
      <c r="D526" s="516" t="s">
        <v>380</v>
      </c>
      <c r="E526" s="490">
        <v>350</v>
      </c>
      <c r="F526" s="490">
        <v>500</v>
      </c>
      <c r="G526" s="490">
        <f t="shared" si="134"/>
        <v>500</v>
      </c>
      <c r="H526" s="490">
        <v>0</v>
      </c>
      <c r="I526" s="490">
        <f t="shared" si="135"/>
        <v>500</v>
      </c>
      <c r="J526" s="490">
        <v>0</v>
      </c>
      <c r="K526" s="491"/>
      <c r="L526" s="491"/>
      <c r="M526" s="491"/>
      <c r="N526" s="491"/>
      <c r="O526" s="491"/>
      <c r="P526" s="491"/>
      <c r="Q526" s="491"/>
      <c r="R526" s="491"/>
      <c r="S526" s="491"/>
    </row>
    <row r="527" spans="1:21" ht="14.25">
      <c r="A527" s="501"/>
      <c r="B527" s="501"/>
      <c r="C527" s="501">
        <v>4430</v>
      </c>
      <c r="D527" s="516" t="s">
        <v>334</v>
      </c>
      <c r="E527" s="553">
        <v>180</v>
      </c>
      <c r="F527" s="553">
        <v>200</v>
      </c>
      <c r="G527" s="553">
        <f t="shared" si="134"/>
        <v>200</v>
      </c>
      <c r="H527" s="553">
        <v>0</v>
      </c>
      <c r="I527" s="553">
        <f t="shared" si="135"/>
        <v>200</v>
      </c>
      <c r="J527" s="553">
        <v>0</v>
      </c>
      <c r="K527" s="552"/>
      <c r="L527" s="552"/>
      <c r="M527" s="552"/>
      <c r="N527" s="552"/>
      <c r="O527" s="552"/>
      <c r="P527" s="552"/>
      <c r="Q527" s="552"/>
      <c r="R527" s="552"/>
      <c r="S527" s="552"/>
      <c r="T527" s="554"/>
      <c r="U527" s="535"/>
    </row>
    <row r="528" spans="1:19" ht="28.5">
      <c r="A528" s="501"/>
      <c r="B528" s="501"/>
      <c r="C528" s="501">
        <v>4440</v>
      </c>
      <c r="D528" s="496" t="s">
        <v>801</v>
      </c>
      <c r="E528" s="490">
        <v>4667</v>
      </c>
      <c r="F528" s="490">
        <v>5283</v>
      </c>
      <c r="G528" s="490">
        <f t="shared" si="134"/>
        <v>5283</v>
      </c>
      <c r="H528" s="490">
        <v>0</v>
      </c>
      <c r="I528" s="490">
        <f t="shared" si="135"/>
        <v>5283</v>
      </c>
      <c r="J528" s="490">
        <v>0</v>
      </c>
      <c r="K528" s="491"/>
      <c r="L528" s="491"/>
      <c r="M528" s="491"/>
      <c r="N528" s="491"/>
      <c r="O528" s="491"/>
      <c r="P528" s="491"/>
      <c r="Q528" s="491"/>
      <c r="R528" s="491"/>
      <c r="S528" s="491"/>
    </row>
    <row r="529" spans="1:19" ht="42.75">
      <c r="A529" s="501"/>
      <c r="B529" s="501"/>
      <c r="C529" s="501">
        <v>4700</v>
      </c>
      <c r="D529" s="496" t="s">
        <v>809</v>
      </c>
      <c r="E529" s="490">
        <v>1950</v>
      </c>
      <c r="F529" s="490">
        <v>2000</v>
      </c>
      <c r="G529" s="490">
        <f t="shared" si="134"/>
        <v>2000</v>
      </c>
      <c r="H529" s="490">
        <v>0</v>
      </c>
      <c r="I529" s="490">
        <f t="shared" si="135"/>
        <v>2000</v>
      </c>
      <c r="J529" s="490">
        <v>0</v>
      </c>
      <c r="K529" s="491"/>
      <c r="L529" s="491"/>
      <c r="M529" s="491"/>
      <c r="N529" s="491"/>
      <c r="O529" s="491"/>
      <c r="P529" s="491"/>
      <c r="Q529" s="491"/>
      <c r="R529" s="491"/>
      <c r="S529" s="491"/>
    </row>
    <row r="530" spans="1:19" ht="42.75">
      <c r="A530" s="501"/>
      <c r="B530" s="501"/>
      <c r="C530" s="501">
        <v>4740</v>
      </c>
      <c r="D530" s="496" t="s">
        <v>802</v>
      </c>
      <c r="E530" s="490">
        <v>500</v>
      </c>
      <c r="F530" s="490">
        <v>700</v>
      </c>
      <c r="G530" s="490">
        <f t="shared" si="134"/>
        <v>700</v>
      </c>
      <c r="H530" s="490">
        <v>0</v>
      </c>
      <c r="I530" s="490">
        <f t="shared" si="135"/>
        <v>700</v>
      </c>
      <c r="J530" s="490">
        <v>0</v>
      </c>
      <c r="K530" s="491"/>
      <c r="L530" s="491"/>
      <c r="M530" s="491"/>
      <c r="N530" s="491"/>
      <c r="O530" s="491"/>
      <c r="P530" s="491"/>
      <c r="Q530" s="491"/>
      <c r="R530" s="491"/>
      <c r="S530" s="491"/>
    </row>
    <row r="531" spans="1:19" ht="28.5">
      <c r="A531" s="501"/>
      <c r="B531" s="501"/>
      <c r="C531" s="501">
        <v>4750</v>
      </c>
      <c r="D531" s="496" t="s">
        <v>400</v>
      </c>
      <c r="E531" s="490">
        <v>2100</v>
      </c>
      <c r="F531" s="490">
        <v>4200</v>
      </c>
      <c r="G531" s="490">
        <f t="shared" si="134"/>
        <v>4200</v>
      </c>
      <c r="H531" s="490">
        <v>0</v>
      </c>
      <c r="I531" s="490">
        <f t="shared" si="135"/>
        <v>4200</v>
      </c>
      <c r="J531" s="490">
        <v>0</v>
      </c>
      <c r="K531" s="491"/>
      <c r="L531" s="491"/>
      <c r="M531" s="491"/>
      <c r="N531" s="491"/>
      <c r="O531" s="491"/>
      <c r="P531" s="491"/>
      <c r="Q531" s="491"/>
      <c r="R531" s="491"/>
      <c r="S531" s="491"/>
    </row>
    <row r="532" spans="1:19" ht="15">
      <c r="A532" s="497">
        <v>801</v>
      </c>
      <c r="B532" s="497">
        <v>80195</v>
      </c>
      <c r="C532" s="498"/>
      <c r="D532" s="499" t="s">
        <v>320</v>
      </c>
      <c r="E532" s="500">
        <f aca="true" t="shared" si="136" ref="E532:S532">SUM(E533:E534)</f>
        <v>400</v>
      </c>
      <c r="F532" s="500">
        <f t="shared" si="136"/>
        <v>400</v>
      </c>
      <c r="G532" s="500">
        <f t="shared" si="136"/>
        <v>400</v>
      </c>
      <c r="H532" s="500">
        <f t="shared" si="136"/>
        <v>0</v>
      </c>
      <c r="I532" s="500">
        <f t="shared" si="136"/>
        <v>400</v>
      </c>
      <c r="J532" s="500">
        <f t="shared" si="136"/>
        <v>0</v>
      </c>
      <c r="K532" s="500">
        <f t="shared" si="136"/>
        <v>0</v>
      </c>
      <c r="L532" s="500">
        <f t="shared" si="136"/>
        <v>0</v>
      </c>
      <c r="M532" s="500">
        <f t="shared" si="136"/>
        <v>0</v>
      </c>
      <c r="N532" s="500">
        <f t="shared" si="136"/>
        <v>0</v>
      </c>
      <c r="O532" s="500">
        <f t="shared" si="136"/>
        <v>0</v>
      </c>
      <c r="P532" s="500">
        <f t="shared" si="136"/>
        <v>0</v>
      </c>
      <c r="Q532" s="500">
        <f t="shared" si="136"/>
        <v>0</v>
      </c>
      <c r="R532" s="500">
        <f t="shared" si="136"/>
        <v>0</v>
      </c>
      <c r="S532" s="500">
        <f t="shared" si="136"/>
        <v>0</v>
      </c>
    </row>
    <row r="533" spans="1:19" ht="15">
      <c r="A533" s="517"/>
      <c r="B533" s="517"/>
      <c r="C533" s="501">
        <v>4170</v>
      </c>
      <c r="D533" s="516" t="s">
        <v>326</v>
      </c>
      <c r="E533" s="490">
        <v>400</v>
      </c>
      <c r="F533" s="490">
        <v>400</v>
      </c>
      <c r="G533" s="490">
        <f>F533</f>
        <v>400</v>
      </c>
      <c r="H533" s="490">
        <v>0</v>
      </c>
      <c r="I533" s="490">
        <f>G533</f>
        <v>400</v>
      </c>
      <c r="J533" s="490">
        <v>0</v>
      </c>
      <c r="K533" s="491"/>
      <c r="L533" s="491"/>
      <c r="M533" s="491"/>
      <c r="N533" s="491"/>
      <c r="O533" s="491"/>
      <c r="P533" s="491"/>
      <c r="Q533" s="491"/>
      <c r="R533" s="491"/>
      <c r="S533" s="491"/>
    </row>
    <row r="534" spans="1:19" ht="15">
      <c r="A534" s="517"/>
      <c r="B534" s="517"/>
      <c r="C534" s="501">
        <v>4300</v>
      </c>
      <c r="D534" s="516" t="s">
        <v>330</v>
      </c>
      <c r="E534" s="490">
        <v>0</v>
      </c>
      <c r="F534" s="490">
        <v>0</v>
      </c>
      <c r="G534" s="490">
        <f>F534</f>
        <v>0</v>
      </c>
      <c r="H534" s="490">
        <v>0</v>
      </c>
      <c r="I534" s="490">
        <v>0</v>
      </c>
      <c r="J534" s="490">
        <v>0</v>
      </c>
      <c r="K534" s="491"/>
      <c r="L534" s="491"/>
      <c r="M534" s="491"/>
      <c r="N534" s="491"/>
      <c r="O534" s="491"/>
      <c r="P534" s="491"/>
      <c r="Q534" s="491"/>
      <c r="R534" s="491"/>
      <c r="S534" s="491"/>
    </row>
    <row r="535" spans="1:20" ht="15">
      <c r="A535" s="520"/>
      <c r="B535" s="520"/>
      <c r="C535" s="521"/>
      <c r="D535" s="522" t="s">
        <v>815</v>
      </c>
      <c r="E535" s="523">
        <f aca="true" t="shared" si="137" ref="E535:S535">E532+E514+E504+E501</f>
        <v>695738</v>
      </c>
      <c r="F535" s="523">
        <f t="shared" si="137"/>
        <v>718460</v>
      </c>
      <c r="G535" s="523">
        <f t="shared" si="137"/>
        <v>718460</v>
      </c>
      <c r="H535" s="523">
        <f t="shared" si="137"/>
        <v>237877</v>
      </c>
      <c r="I535" s="523">
        <f t="shared" si="137"/>
        <v>437083</v>
      </c>
      <c r="J535" s="523">
        <f t="shared" si="137"/>
        <v>43500</v>
      </c>
      <c r="K535" s="523">
        <f t="shared" si="137"/>
        <v>0</v>
      </c>
      <c r="L535" s="523">
        <f t="shared" si="137"/>
        <v>0</v>
      </c>
      <c r="M535" s="523">
        <f t="shared" si="137"/>
        <v>0</v>
      </c>
      <c r="N535" s="523">
        <f t="shared" si="137"/>
        <v>0</v>
      </c>
      <c r="O535" s="523">
        <f t="shared" si="137"/>
        <v>0</v>
      </c>
      <c r="P535" s="523">
        <f t="shared" si="137"/>
        <v>0</v>
      </c>
      <c r="Q535" s="523">
        <f t="shared" si="137"/>
        <v>0</v>
      </c>
      <c r="R535" s="523">
        <f t="shared" si="137"/>
        <v>0</v>
      </c>
      <c r="S535" s="523">
        <f t="shared" si="137"/>
        <v>0</v>
      </c>
      <c r="T535" s="530"/>
    </row>
    <row r="536" spans="1:19" ht="15">
      <c r="A536" s="497">
        <v>854</v>
      </c>
      <c r="B536" s="497">
        <v>85415</v>
      </c>
      <c r="C536" s="498"/>
      <c r="D536" s="499" t="s">
        <v>818</v>
      </c>
      <c r="E536" s="500">
        <f aca="true" t="shared" si="138" ref="E536:S536">E537</f>
        <v>224121</v>
      </c>
      <c r="F536" s="500">
        <f t="shared" si="138"/>
        <v>0</v>
      </c>
      <c r="G536" s="500">
        <f t="shared" si="138"/>
        <v>0</v>
      </c>
      <c r="H536" s="500">
        <f t="shared" si="138"/>
        <v>0</v>
      </c>
      <c r="I536" s="500">
        <f t="shared" si="138"/>
        <v>0</v>
      </c>
      <c r="J536" s="500">
        <f t="shared" si="138"/>
        <v>0</v>
      </c>
      <c r="K536" s="500">
        <f t="shared" si="138"/>
        <v>0</v>
      </c>
      <c r="L536" s="500">
        <f t="shared" si="138"/>
        <v>0</v>
      </c>
      <c r="M536" s="500">
        <f t="shared" si="138"/>
        <v>0</v>
      </c>
      <c r="N536" s="500">
        <f t="shared" si="138"/>
        <v>0</v>
      </c>
      <c r="O536" s="500">
        <f t="shared" si="138"/>
        <v>0</v>
      </c>
      <c r="P536" s="500">
        <f t="shared" si="138"/>
        <v>0</v>
      </c>
      <c r="Q536" s="500">
        <f t="shared" si="138"/>
        <v>0</v>
      </c>
      <c r="R536" s="500">
        <f t="shared" si="138"/>
        <v>0</v>
      </c>
      <c r="S536" s="500">
        <f t="shared" si="138"/>
        <v>0</v>
      </c>
    </row>
    <row r="537" spans="1:19" ht="28.5">
      <c r="A537" s="516"/>
      <c r="B537" s="516"/>
      <c r="C537" s="501">
        <v>3240</v>
      </c>
      <c r="D537" s="496" t="s">
        <v>819</v>
      </c>
      <c r="E537" s="490">
        <v>224121</v>
      </c>
      <c r="F537" s="490">
        <v>0</v>
      </c>
      <c r="G537" s="490">
        <v>0</v>
      </c>
      <c r="H537" s="490">
        <v>0</v>
      </c>
      <c r="I537" s="490">
        <v>0</v>
      </c>
      <c r="J537" s="490">
        <v>0</v>
      </c>
      <c r="K537" s="491"/>
      <c r="L537" s="491"/>
      <c r="M537" s="491"/>
      <c r="N537" s="491"/>
      <c r="O537" s="491"/>
      <c r="P537" s="491"/>
      <c r="Q537" s="491"/>
      <c r="R537" s="491"/>
      <c r="S537" s="491"/>
    </row>
    <row r="538" spans="1:19" ht="15">
      <c r="A538" s="520"/>
      <c r="B538" s="520"/>
      <c r="C538" s="521"/>
      <c r="D538" s="522" t="s">
        <v>821</v>
      </c>
      <c r="E538" s="523">
        <f aca="true" t="shared" si="139" ref="E538:S538">E536</f>
        <v>224121</v>
      </c>
      <c r="F538" s="523">
        <f t="shared" si="139"/>
        <v>0</v>
      </c>
      <c r="G538" s="523">
        <f t="shared" si="139"/>
        <v>0</v>
      </c>
      <c r="H538" s="523">
        <f t="shared" si="139"/>
        <v>0</v>
      </c>
      <c r="I538" s="523">
        <f t="shared" si="139"/>
        <v>0</v>
      </c>
      <c r="J538" s="523">
        <f t="shared" si="139"/>
        <v>0</v>
      </c>
      <c r="K538" s="523">
        <f t="shared" si="139"/>
        <v>0</v>
      </c>
      <c r="L538" s="523">
        <f t="shared" si="139"/>
        <v>0</v>
      </c>
      <c r="M538" s="523">
        <f t="shared" si="139"/>
        <v>0</v>
      </c>
      <c r="N538" s="523">
        <f t="shared" si="139"/>
        <v>0</v>
      </c>
      <c r="O538" s="523">
        <f t="shared" si="139"/>
        <v>0</v>
      </c>
      <c r="P538" s="523">
        <f t="shared" si="139"/>
        <v>0</v>
      </c>
      <c r="Q538" s="523">
        <f t="shared" si="139"/>
        <v>0</v>
      </c>
      <c r="R538" s="523">
        <f t="shared" si="139"/>
        <v>0</v>
      </c>
      <c r="S538" s="523">
        <f t="shared" si="139"/>
        <v>0</v>
      </c>
    </row>
    <row r="539" spans="1:19" ht="15">
      <c r="A539" s="451" t="s">
        <v>165</v>
      </c>
      <c r="B539" s="451"/>
      <c r="C539" s="451"/>
      <c r="D539" s="451"/>
      <c r="E539" s="526">
        <f aca="true" t="shared" si="140" ref="E539:S539">E538+E535</f>
        <v>919859</v>
      </c>
      <c r="F539" s="526">
        <f t="shared" si="140"/>
        <v>718460</v>
      </c>
      <c r="G539" s="526">
        <f t="shared" si="140"/>
        <v>718460</v>
      </c>
      <c r="H539" s="526">
        <f t="shared" si="140"/>
        <v>237877</v>
      </c>
      <c r="I539" s="526">
        <f t="shared" si="140"/>
        <v>437083</v>
      </c>
      <c r="J539" s="526">
        <f t="shared" si="140"/>
        <v>43500</v>
      </c>
      <c r="K539" s="525">
        <f t="shared" si="140"/>
        <v>0</v>
      </c>
      <c r="L539" s="525">
        <f t="shared" si="140"/>
        <v>0</v>
      </c>
      <c r="M539" s="525">
        <f t="shared" si="140"/>
        <v>0</v>
      </c>
      <c r="N539" s="525">
        <f t="shared" si="140"/>
        <v>0</v>
      </c>
      <c r="O539" s="525">
        <f t="shared" si="140"/>
        <v>0</v>
      </c>
      <c r="P539" s="525">
        <f t="shared" si="140"/>
        <v>0</v>
      </c>
      <c r="Q539" s="525">
        <f t="shared" si="140"/>
        <v>0</v>
      </c>
      <c r="R539" s="525">
        <f t="shared" si="140"/>
        <v>0</v>
      </c>
      <c r="S539" s="525">
        <f t="shared" si="140"/>
        <v>0</v>
      </c>
    </row>
    <row r="540" spans="1:21" ht="15">
      <c r="A540" s="527"/>
      <c r="B540" s="527"/>
      <c r="C540" s="527"/>
      <c r="D540" s="527"/>
      <c r="E540" s="529"/>
      <c r="F540" s="529"/>
      <c r="G540" s="529"/>
      <c r="H540" s="529"/>
      <c r="I540" s="529"/>
      <c r="J540" s="529"/>
      <c r="K540" s="528"/>
      <c r="L540" s="528"/>
      <c r="M540" s="528"/>
      <c r="N540" s="528"/>
      <c r="O540" s="528"/>
      <c r="P540" s="528"/>
      <c r="Q540" s="528"/>
      <c r="R540" s="528"/>
      <c r="S540" s="528"/>
      <c r="T540" s="530"/>
      <c r="U540" s="531"/>
    </row>
    <row r="542" spans="17:18" ht="12.75">
      <c r="Q542" s="1" t="s">
        <v>784</v>
      </c>
      <c r="R542" s="5"/>
    </row>
    <row r="544" spans="1:20" ht="18">
      <c r="A544" s="452" t="s">
        <v>826</v>
      </c>
      <c r="B544" s="452"/>
      <c r="C544" s="452"/>
      <c r="D544" s="452"/>
      <c r="E544" s="452"/>
      <c r="F544" s="452"/>
      <c r="G544" s="452"/>
      <c r="H544" s="452"/>
      <c r="I544" s="452"/>
      <c r="J544" s="452"/>
      <c r="K544" s="452"/>
      <c r="L544" s="452"/>
      <c r="M544" s="452"/>
      <c r="N544" s="452"/>
      <c r="O544" s="452"/>
      <c r="P544" s="452"/>
      <c r="Q544" s="452"/>
      <c r="R544" s="452"/>
      <c r="S544" s="452"/>
      <c r="T544" s="452"/>
    </row>
    <row r="545" spans="1:19" ht="18">
      <c r="A545" s="2"/>
      <c r="B545" s="2"/>
      <c r="C545" s="2"/>
      <c r="D545" s="2"/>
      <c r="E545" s="456" t="s">
        <v>827</v>
      </c>
      <c r="F545" s="456"/>
      <c r="G545" s="456"/>
      <c r="H545" s="456"/>
      <c r="I545" s="456"/>
      <c r="J545" s="456"/>
      <c r="K545" s="456"/>
      <c r="L545" s="456"/>
      <c r="M545" s="456"/>
      <c r="N545" s="456"/>
      <c r="O545" s="456"/>
      <c r="P545" s="456"/>
      <c r="Q545" s="456"/>
      <c r="R545" s="456"/>
      <c r="S545" s="456"/>
    </row>
    <row r="546" spans="1:20" ht="12.75">
      <c r="A546" s="469"/>
      <c r="B546" s="469"/>
      <c r="C546" s="469"/>
      <c r="D546" s="469"/>
      <c r="E546" s="469"/>
      <c r="F546" s="469"/>
      <c r="G546" s="469"/>
      <c r="I546" s="470"/>
      <c r="J546" s="470"/>
      <c r="K546" s="470"/>
      <c r="L546" s="470"/>
      <c r="M546" s="470"/>
      <c r="N546" s="470"/>
      <c r="O546" s="470"/>
      <c r="P546" s="470"/>
      <c r="Q546" s="470"/>
      <c r="R546" s="470"/>
      <c r="S546" s="470" t="s">
        <v>110</v>
      </c>
      <c r="T546" s="471" t="s">
        <v>125</v>
      </c>
    </row>
    <row r="547" spans="1:20" ht="12.75">
      <c r="A547" s="457" t="s">
        <v>66</v>
      </c>
      <c r="B547" s="457" t="s">
        <v>67</v>
      </c>
      <c r="C547" s="457" t="s">
        <v>180</v>
      </c>
      <c r="D547" s="457" t="s">
        <v>82</v>
      </c>
      <c r="E547" s="457" t="s">
        <v>797</v>
      </c>
      <c r="F547" s="457" t="s">
        <v>278</v>
      </c>
      <c r="G547" s="457" t="s">
        <v>70</v>
      </c>
      <c r="H547" s="457"/>
      <c r="I547" s="457"/>
      <c r="J547" s="457"/>
      <c r="K547" s="457"/>
      <c r="L547" s="457"/>
      <c r="M547" s="457"/>
      <c r="N547" s="457"/>
      <c r="O547" s="457"/>
      <c r="P547" s="457"/>
      <c r="Q547" s="457"/>
      <c r="R547" s="457"/>
      <c r="S547" s="457"/>
      <c r="T547" s="457"/>
    </row>
    <row r="548" spans="1:20" ht="12.75">
      <c r="A548" s="457"/>
      <c r="B548" s="457"/>
      <c r="C548" s="457"/>
      <c r="D548" s="457"/>
      <c r="E548" s="457"/>
      <c r="F548" s="457"/>
      <c r="G548" s="458" t="s">
        <v>105</v>
      </c>
      <c r="H548" s="459" t="s">
        <v>142</v>
      </c>
      <c r="I548" s="459"/>
      <c r="J548" s="459"/>
      <c r="K548" s="459"/>
      <c r="L548" s="459"/>
      <c r="M548" s="459"/>
      <c r="N548" s="459"/>
      <c r="O548" s="473"/>
      <c r="P548" s="545" t="s">
        <v>142</v>
      </c>
      <c r="Q548" s="545"/>
      <c r="R548" s="545"/>
      <c r="S548" s="545"/>
      <c r="T548" s="485"/>
    </row>
    <row r="549" spans="1:20" ht="140.25">
      <c r="A549" s="457"/>
      <c r="B549" s="457"/>
      <c r="C549" s="457"/>
      <c r="D549" s="457"/>
      <c r="E549" s="457"/>
      <c r="F549" s="457"/>
      <c r="G549" s="457"/>
      <c r="H549" s="472" t="s">
        <v>294</v>
      </c>
      <c r="I549" s="472" t="s">
        <v>295</v>
      </c>
      <c r="J549" s="472" t="s">
        <v>267</v>
      </c>
      <c r="K549" s="472" t="s">
        <v>268</v>
      </c>
      <c r="L549" s="472" t="s">
        <v>306</v>
      </c>
      <c r="M549" s="472" t="s">
        <v>296</v>
      </c>
      <c r="N549" s="472" t="s">
        <v>269</v>
      </c>
      <c r="O549" s="474" t="s">
        <v>270</v>
      </c>
      <c r="P549" s="472" t="s">
        <v>298</v>
      </c>
      <c r="Q549" s="475" t="s">
        <v>299</v>
      </c>
      <c r="R549" s="474" t="s">
        <v>271</v>
      </c>
      <c r="S549" s="474" t="s">
        <v>272</v>
      </c>
      <c r="T549" s="485"/>
    </row>
    <row r="550" spans="1:20" ht="12.75">
      <c r="A550" s="476">
        <v>1</v>
      </c>
      <c r="B550" s="476">
        <v>2</v>
      </c>
      <c r="C550" s="476">
        <v>3</v>
      </c>
      <c r="D550" s="476">
        <v>4</v>
      </c>
      <c r="E550" s="476">
        <v>5</v>
      </c>
      <c r="F550" s="476">
        <v>5</v>
      </c>
      <c r="G550" s="476">
        <v>6</v>
      </c>
      <c r="H550" s="476">
        <v>7</v>
      </c>
      <c r="I550" s="476">
        <v>8</v>
      </c>
      <c r="J550" s="476">
        <v>9</v>
      </c>
      <c r="K550" s="476">
        <v>10</v>
      </c>
      <c r="L550" s="476">
        <v>11</v>
      </c>
      <c r="M550" s="476">
        <v>12</v>
      </c>
      <c r="N550" s="476">
        <v>13</v>
      </c>
      <c r="O550" s="476">
        <v>14</v>
      </c>
      <c r="P550" s="476">
        <v>15</v>
      </c>
      <c r="Q550" s="477">
        <v>16</v>
      </c>
      <c r="R550" s="477">
        <v>17</v>
      </c>
      <c r="S550" s="476">
        <v>18</v>
      </c>
      <c r="T550" s="478">
        <v>13</v>
      </c>
    </row>
    <row r="551" spans="1:20" ht="15">
      <c r="A551" s="497">
        <v>852</v>
      </c>
      <c r="B551" s="497">
        <v>85295</v>
      </c>
      <c r="C551" s="497"/>
      <c r="D551" s="524" t="s">
        <v>320</v>
      </c>
      <c r="E551" s="500">
        <f aca="true" t="shared" si="141" ref="E551:S551">SUM(E552:E558)</f>
        <v>81725.44</v>
      </c>
      <c r="F551" s="500">
        <f t="shared" si="141"/>
        <v>20354.42</v>
      </c>
      <c r="G551" s="500">
        <f t="shared" si="141"/>
        <v>20354.42</v>
      </c>
      <c r="H551" s="500">
        <f t="shared" si="141"/>
        <v>12153.48</v>
      </c>
      <c r="I551" s="500">
        <f t="shared" si="141"/>
        <v>8200.94</v>
      </c>
      <c r="J551" s="500">
        <f t="shared" si="141"/>
        <v>0</v>
      </c>
      <c r="K551" s="500">
        <f t="shared" si="141"/>
        <v>0</v>
      </c>
      <c r="L551" s="500">
        <f t="shared" si="141"/>
        <v>0</v>
      </c>
      <c r="M551" s="500">
        <f t="shared" si="141"/>
        <v>0</v>
      </c>
      <c r="N551" s="500">
        <f t="shared" si="141"/>
        <v>0</v>
      </c>
      <c r="O551" s="500">
        <f t="shared" si="141"/>
        <v>0</v>
      </c>
      <c r="P551" s="500">
        <f t="shared" si="141"/>
        <v>0</v>
      </c>
      <c r="Q551" s="500">
        <f t="shared" si="141"/>
        <v>0</v>
      </c>
      <c r="R551" s="500">
        <f t="shared" si="141"/>
        <v>0</v>
      </c>
      <c r="S551" s="500">
        <f t="shared" si="141"/>
        <v>0</v>
      </c>
      <c r="T551" s="483"/>
    </row>
    <row r="552" spans="1:20" ht="15">
      <c r="A552" s="506"/>
      <c r="B552" s="506"/>
      <c r="C552" s="503">
        <v>4113</v>
      </c>
      <c r="D552" s="516" t="s">
        <v>470</v>
      </c>
      <c r="E552" s="508">
        <v>3863</v>
      </c>
      <c r="F552" s="508">
        <v>949.64</v>
      </c>
      <c r="G552" s="508">
        <f aca="true" t="shared" si="142" ref="G552:H554">F552</f>
        <v>949.64</v>
      </c>
      <c r="H552" s="508">
        <f t="shared" si="142"/>
        <v>949.64</v>
      </c>
      <c r="I552" s="508">
        <f aca="true" t="shared" si="143" ref="I552:I558">G552-H552</f>
        <v>0</v>
      </c>
      <c r="J552" s="541"/>
      <c r="K552" s="542"/>
      <c r="L552" s="541"/>
      <c r="M552" s="542"/>
      <c r="N552" s="541"/>
      <c r="O552" s="542"/>
      <c r="P552" s="541"/>
      <c r="Q552" s="542"/>
      <c r="R552" s="542"/>
      <c r="S552" s="508"/>
      <c r="T552" s="489"/>
    </row>
    <row r="553" spans="1:20" ht="15">
      <c r="A553" s="506"/>
      <c r="B553" s="506"/>
      <c r="C553" s="503">
        <v>4123</v>
      </c>
      <c r="D553" s="516" t="s">
        <v>799</v>
      </c>
      <c r="E553" s="508">
        <v>622</v>
      </c>
      <c r="F553" s="508">
        <v>243.84</v>
      </c>
      <c r="G553" s="508">
        <f t="shared" si="142"/>
        <v>243.84</v>
      </c>
      <c r="H553" s="508">
        <f t="shared" si="142"/>
        <v>243.84</v>
      </c>
      <c r="I553" s="508">
        <f t="shared" si="143"/>
        <v>0</v>
      </c>
      <c r="J553" s="541"/>
      <c r="K553" s="542"/>
      <c r="L553" s="541"/>
      <c r="M553" s="542"/>
      <c r="N553" s="541"/>
      <c r="O553" s="542"/>
      <c r="P553" s="541"/>
      <c r="Q553" s="542"/>
      <c r="R553" s="542"/>
      <c r="S553" s="508"/>
      <c r="T553" s="489"/>
    </row>
    <row r="554" spans="1:20" ht="14.25">
      <c r="A554" s="496"/>
      <c r="B554" s="496"/>
      <c r="C554" s="519">
        <v>4173</v>
      </c>
      <c r="D554" s="496" t="s">
        <v>326</v>
      </c>
      <c r="E554" s="491">
        <v>31219</v>
      </c>
      <c r="F554" s="508">
        <v>10960</v>
      </c>
      <c r="G554" s="508">
        <f t="shared" si="142"/>
        <v>10960</v>
      </c>
      <c r="H554" s="508">
        <f t="shared" si="142"/>
        <v>10960</v>
      </c>
      <c r="I554" s="508">
        <f t="shared" si="143"/>
        <v>0</v>
      </c>
      <c r="J554" s="538"/>
      <c r="K554" s="538"/>
      <c r="L554" s="538"/>
      <c r="M554" s="538"/>
      <c r="N554" s="538"/>
      <c r="O554" s="538"/>
      <c r="P554" s="538"/>
      <c r="Q554" s="538"/>
      <c r="R554" s="538"/>
      <c r="S554" s="538"/>
      <c r="T554" s="489"/>
    </row>
    <row r="555" spans="1:20" ht="14.25">
      <c r="A555" s="516"/>
      <c r="B555" s="516"/>
      <c r="C555" s="501">
        <v>4213</v>
      </c>
      <c r="D555" s="516" t="s">
        <v>328</v>
      </c>
      <c r="E555" s="491">
        <v>13218</v>
      </c>
      <c r="F555" s="538">
        <v>2863.56</v>
      </c>
      <c r="G555" s="508">
        <f>F555</f>
        <v>2863.56</v>
      </c>
      <c r="H555" s="491">
        <v>0</v>
      </c>
      <c r="I555" s="508">
        <f t="shared" si="143"/>
        <v>2863.56</v>
      </c>
      <c r="J555" s="538"/>
      <c r="K555" s="538"/>
      <c r="L555" s="538"/>
      <c r="M555" s="538"/>
      <c r="N555" s="538"/>
      <c r="O555" s="538"/>
      <c r="P555" s="538"/>
      <c r="Q555" s="538"/>
      <c r="R555" s="538"/>
      <c r="S555" s="538"/>
      <c r="T555" s="489"/>
    </row>
    <row r="556" spans="1:20" ht="28.5">
      <c r="A556" s="516"/>
      <c r="B556" s="516"/>
      <c r="C556" s="519">
        <v>4243</v>
      </c>
      <c r="D556" s="496" t="s">
        <v>473</v>
      </c>
      <c r="E556" s="508">
        <v>11388</v>
      </c>
      <c r="F556" s="508">
        <v>4990.53</v>
      </c>
      <c r="G556" s="508">
        <f>F556</f>
        <v>4990.53</v>
      </c>
      <c r="H556" s="508">
        <v>0</v>
      </c>
      <c r="I556" s="508">
        <f t="shared" si="143"/>
        <v>4990.53</v>
      </c>
      <c r="J556" s="538"/>
      <c r="K556" s="538"/>
      <c r="L556" s="538"/>
      <c r="M556" s="538"/>
      <c r="N556" s="538"/>
      <c r="O556" s="538"/>
      <c r="P556" s="538"/>
      <c r="Q556" s="538"/>
      <c r="R556" s="538"/>
      <c r="S556" s="538"/>
      <c r="T556" s="489"/>
    </row>
    <row r="557" spans="1:20" ht="14.25">
      <c r="A557" s="516"/>
      <c r="B557" s="516"/>
      <c r="C557" s="519">
        <v>4273</v>
      </c>
      <c r="D557" s="516" t="s">
        <v>358</v>
      </c>
      <c r="E557" s="491">
        <v>8993</v>
      </c>
      <c r="F557" s="538">
        <v>0</v>
      </c>
      <c r="G557" s="508">
        <f>F557</f>
        <v>0</v>
      </c>
      <c r="H557" s="491">
        <v>0</v>
      </c>
      <c r="I557" s="508">
        <f t="shared" si="143"/>
        <v>0</v>
      </c>
      <c r="J557" s="538"/>
      <c r="K557" s="538"/>
      <c r="L557" s="538"/>
      <c r="M557" s="538"/>
      <c r="N557" s="538"/>
      <c r="O557" s="538"/>
      <c r="P557" s="538"/>
      <c r="Q557" s="538"/>
      <c r="R557" s="538"/>
      <c r="S557" s="538"/>
      <c r="T557" s="489"/>
    </row>
    <row r="558" spans="1:20" ht="14.25">
      <c r="A558" s="516"/>
      <c r="B558" s="516"/>
      <c r="C558" s="519">
        <v>4303</v>
      </c>
      <c r="D558" s="496" t="s">
        <v>330</v>
      </c>
      <c r="E558" s="491">
        <v>12422.44</v>
      </c>
      <c r="F558" s="538">
        <v>346.85</v>
      </c>
      <c r="G558" s="508">
        <f>F558</f>
        <v>346.85</v>
      </c>
      <c r="H558" s="491">
        <v>0</v>
      </c>
      <c r="I558" s="508">
        <f t="shared" si="143"/>
        <v>346.85</v>
      </c>
      <c r="J558" s="538"/>
      <c r="K558" s="538"/>
      <c r="L558" s="538"/>
      <c r="M558" s="538"/>
      <c r="N558" s="538"/>
      <c r="O558" s="538"/>
      <c r="P558" s="538"/>
      <c r="Q558" s="538"/>
      <c r="R558" s="538"/>
      <c r="S558" s="538"/>
      <c r="T558" s="489"/>
    </row>
    <row r="559" spans="1:20" ht="15">
      <c r="A559" s="520"/>
      <c r="B559" s="520"/>
      <c r="C559" s="521"/>
      <c r="D559" s="522" t="s">
        <v>816</v>
      </c>
      <c r="E559" s="523">
        <f aca="true" t="shared" si="144" ref="E559:S559">E551</f>
        <v>81725.44</v>
      </c>
      <c r="F559" s="523">
        <f t="shared" si="144"/>
        <v>20354.42</v>
      </c>
      <c r="G559" s="523">
        <f t="shared" si="144"/>
        <v>20354.42</v>
      </c>
      <c r="H559" s="523">
        <f t="shared" si="144"/>
        <v>12153.48</v>
      </c>
      <c r="I559" s="523">
        <f t="shared" si="144"/>
        <v>8200.94</v>
      </c>
      <c r="J559" s="523">
        <f t="shared" si="144"/>
        <v>0</v>
      </c>
      <c r="K559" s="523">
        <f t="shared" si="144"/>
        <v>0</v>
      </c>
      <c r="L559" s="523">
        <f t="shared" si="144"/>
        <v>0</v>
      </c>
      <c r="M559" s="523">
        <f t="shared" si="144"/>
        <v>0</v>
      </c>
      <c r="N559" s="523">
        <f t="shared" si="144"/>
        <v>0</v>
      </c>
      <c r="O559" s="523">
        <f t="shared" si="144"/>
        <v>0</v>
      </c>
      <c r="P559" s="523">
        <f t="shared" si="144"/>
        <v>0</v>
      </c>
      <c r="Q559" s="523">
        <f t="shared" si="144"/>
        <v>0</v>
      </c>
      <c r="R559" s="523">
        <f t="shared" si="144"/>
        <v>0</v>
      </c>
      <c r="S559" s="523">
        <f t="shared" si="144"/>
        <v>0</v>
      </c>
      <c r="T559" s="489"/>
    </row>
    <row r="560" spans="1:19" ht="15">
      <c r="A560" s="455" t="s">
        <v>165</v>
      </c>
      <c r="B560" s="455"/>
      <c r="C560" s="455"/>
      <c r="D560" s="455"/>
      <c r="E560" s="543" t="e">
        <f>#REF!+E559+#REF!</f>
        <v>#REF!</v>
      </c>
      <c r="F560" s="543">
        <f aca="true" t="shared" si="145" ref="F560:S560">F559</f>
        <v>20354.42</v>
      </c>
      <c r="G560" s="543">
        <f t="shared" si="145"/>
        <v>20354.42</v>
      </c>
      <c r="H560" s="543">
        <f t="shared" si="145"/>
        <v>12153.48</v>
      </c>
      <c r="I560" s="543">
        <f t="shared" si="145"/>
        <v>8200.94</v>
      </c>
      <c r="J560" s="543">
        <f t="shared" si="145"/>
        <v>0</v>
      </c>
      <c r="K560" s="543">
        <f t="shared" si="145"/>
        <v>0</v>
      </c>
      <c r="L560" s="543">
        <f t="shared" si="145"/>
        <v>0</v>
      </c>
      <c r="M560" s="543">
        <f t="shared" si="145"/>
        <v>0</v>
      </c>
      <c r="N560" s="543">
        <f t="shared" si="145"/>
        <v>0</v>
      </c>
      <c r="O560" s="543">
        <f t="shared" si="145"/>
        <v>0</v>
      </c>
      <c r="P560" s="543">
        <f t="shared" si="145"/>
        <v>0</v>
      </c>
      <c r="Q560" s="543">
        <f t="shared" si="145"/>
        <v>0</v>
      </c>
      <c r="R560" s="543">
        <f t="shared" si="145"/>
        <v>0</v>
      </c>
      <c r="S560" s="543">
        <f t="shared" si="145"/>
        <v>0</v>
      </c>
    </row>
    <row r="562" ht="12.75">
      <c r="F562" s="1">
        <v>20182</v>
      </c>
    </row>
    <row r="563" ht="12.75">
      <c r="F563" s="1">
        <f>F560-F562</f>
        <v>172.41999999999825</v>
      </c>
    </row>
  </sheetData>
  <mergeCells count="111">
    <mergeCell ref="A5:T5"/>
    <mergeCell ref="A8:A10"/>
    <mergeCell ref="B8:B10"/>
    <mergeCell ref="C8:C10"/>
    <mergeCell ref="D8:D10"/>
    <mergeCell ref="E8:E10"/>
    <mergeCell ref="F8:F10"/>
    <mergeCell ref="G8:T8"/>
    <mergeCell ref="G9:G10"/>
    <mergeCell ref="H9:N9"/>
    <mergeCell ref="P9:S9"/>
    <mergeCell ref="T9:T10"/>
    <mergeCell ref="A138:D138"/>
    <mergeCell ref="A143:D143"/>
    <mergeCell ref="A146:T146"/>
    <mergeCell ref="E147:S147"/>
    <mergeCell ref="A149:A151"/>
    <mergeCell ref="B149:B151"/>
    <mergeCell ref="C149:C151"/>
    <mergeCell ref="D149:D151"/>
    <mergeCell ref="E149:E151"/>
    <mergeCell ref="F149:F151"/>
    <mergeCell ref="G149:T149"/>
    <mergeCell ref="G150:G151"/>
    <mergeCell ref="H150:N150"/>
    <mergeCell ref="P150:S150"/>
    <mergeCell ref="T150:T151"/>
    <mergeCell ref="A244:D244"/>
    <mergeCell ref="A247:T247"/>
    <mergeCell ref="E248:S248"/>
    <mergeCell ref="A250:A252"/>
    <mergeCell ref="B250:B252"/>
    <mergeCell ref="C250:C252"/>
    <mergeCell ref="D250:D252"/>
    <mergeCell ref="E250:E252"/>
    <mergeCell ref="F250:F252"/>
    <mergeCell ref="G250:T250"/>
    <mergeCell ref="G251:G252"/>
    <mergeCell ref="H251:N251"/>
    <mergeCell ref="P251:S251"/>
    <mergeCell ref="T251:T252"/>
    <mergeCell ref="A318:D318"/>
    <mergeCell ref="A321:T321"/>
    <mergeCell ref="E322:S322"/>
    <mergeCell ref="A324:A326"/>
    <mergeCell ref="B324:B326"/>
    <mergeCell ref="C324:C326"/>
    <mergeCell ref="D324:D326"/>
    <mergeCell ref="E324:E326"/>
    <mergeCell ref="F324:F326"/>
    <mergeCell ref="G324:T324"/>
    <mergeCell ref="G325:G326"/>
    <mergeCell ref="H325:N325"/>
    <mergeCell ref="P325:S325"/>
    <mergeCell ref="T325:T326"/>
    <mergeCell ref="A380:D380"/>
    <mergeCell ref="A384:T384"/>
    <mergeCell ref="E385:S385"/>
    <mergeCell ref="A387:A389"/>
    <mergeCell ref="B387:B389"/>
    <mergeCell ref="C387:C389"/>
    <mergeCell ref="D387:D389"/>
    <mergeCell ref="E387:E389"/>
    <mergeCell ref="F387:F389"/>
    <mergeCell ref="G387:T387"/>
    <mergeCell ref="G388:G389"/>
    <mergeCell ref="H388:N388"/>
    <mergeCell ref="P388:S388"/>
    <mergeCell ref="T388:T389"/>
    <mergeCell ref="A436:D436"/>
    <mergeCell ref="A439:T439"/>
    <mergeCell ref="E440:S440"/>
    <mergeCell ref="A442:A444"/>
    <mergeCell ref="B442:B444"/>
    <mergeCell ref="C442:C444"/>
    <mergeCell ref="D442:D444"/>
    <mergeCell ref="E442:E444"/>
    <mergeCell ref="F442:F444"/>
    <mergeCell ref="G442:T442"/>
    <mergeCell ref="G443:G444"/>
    <mergeCell ref="H443:N443"/>
    <mergeCell ref="P443:S443"/>
    <mergeCell ref="T443:T444"/>
    <mergeCell ref="A491:D491"/>
    <mergeCell ref="A539:D539"/>
    <mergeCell ref="A544:T544"/>
    <mergeCell ref="A494:T494"/>
    <mergeCell ref="A497:A499"/>
    <mergeCell ref="B497:B499"/>
    <mergeCell ref="C497:C499"/>
    <mergeCell ref="D497:D499"/>
    <mergeCell ref="E497:E499"/>
    <mergeCell ref="F497:F499"/>
    <mergeCell ref="G497:T497"/>
    <mergeCell ref="G547:T547"/>
    <mergeCell ref="G548:G549"/>
    <mergeCell ref="H548:N548"/>
    <mergeCell ref="P498:S498"/>
    <mergeCell ref="T498:T499"/>
    <mergeCell ref="G498:G499"/>
    <mergeCell ref="H498:N498"/>
    <mergeCell ref="P548:S548"/>
    <mergeCell ref="T548:T549"/>
    <mergeCell ref="A560:D560"/>
    <mergeCell ref="E545:S545"/>
    <mergeCell ref="A547:A549"/>
    <mergeCell ref="B547:B549"/>
    <mergeCell ref="C547:C549"/>
    <mergeCell ref="D547:D549"/>
    <mergeCell ref="E547:E549"/>
    <mergeCell ref="F547:F549"/>
  </mergeCells>
  <printOptions/>
  <pageMargins left="0.75" right="0.75" top="1" bottom="1" header="0.5" footer="0.5"/>
  <pageSetup fitToHeight="13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C1">
      <selection activeCell="L19" sqref="L19"/>
    </sheetView>
  </sheetViews>
  <sheetFormatPr defaultColWidth="9.00390625" defaultRowHeight="12.75"/>
  <cols>
    <col min="1" max="1" width="3.625" style="1" customWidth="1"/>
    <col min="2" max="2" width="4.625" style="1" customWidth="1"/>
    <col min="3" max="3" width="6.00390625" style="1" customWidth="1"/>
    <col min="4" max="4" width="4.625" style="1" customWidth="1"/>
    <col min="5" max="5" width="23.875" style="1" customWidth="1"/>
    <col min="6" max="7" width="10.875" style="1" customWidth="1"/>
    <col min="8" max="9" width="9.00390625" style="1" customWidth="1"/>
    <col min="10" max="10" width="12.25390625" style="1" customWidth="1"/>
    <col min="11" max="11" width="10.125" style="1" customWidth="1"/>
    <col min="12" max="12" width="9.875" style="1" customWidth="1"/>
    <col min="13" max="13" width="9.625" style="1" customWidth="1"/>
    <col min="14" max="14" width="13.125" style="1" customWidth="1"/>
    <col min="15" max="15" width="9.25390625" style="1" customWidth="1"/>
    <col min="16" max="16384" width="9.125" style="1" customWidth="1"/>
  </cols>
  <sheetData>
    <row r="1" spans="1:14" ht="18">
      <c r="A1" s="579" t="s">
        <v>287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</row>
    <row r="2" spans="1:14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9" t="s">
        <v>110</v>
      </c>
    </row>
    <row r="3" spans="1:15" s="43" customFormat="1" ht="19.5" customHeight="1">
      <c r="A3" s="568" t="s">
        <v>127</v>
      </c>
      <c r="B3" s="568" t="s">
        <v>66</v>
      </c>
      <c r="C3" s="568" t="s">
        <v>109</v>
      </c>
      <c r="D3" s="566" t="s">
        <v>186</v>
      </c>
      <c r="E3" s="562" t="s">
        <v>173</v>
      </c>
      <c r="F3" s="562" t="s">
        <v>182</v>
      </c>
      <c r="G3" s="562" t="s">
        <v>137</v>
      </c>
      <c r="H3" s="562"/>
      <c r="I3" s="562"/>
      <c r="J3" s="562"/>
      <c r="K3" s="562"/>
      <c r="L3" s="562"/>
      <c r="M3" s="562"/>
      <c r="N3" s="562" t="s">
        <v>185</v>
      </c>
      <c r="O3" s="447" t="s">
        <v>609</v>
      </c>
    </row>
    <row r="4" spans="1:15" s="43" customFormat="1" ht="19.5" customHeight="1">
      <c r="A4" s="568"/>
      <c r="B4" s="568"/>
      <c r="C4" s="568"/>
      <c r="D4" s="578"/>
      <c r="E4" s="562"/>
      <c r="F4" s="562"/>
      <c r="G4" s="562" t="s">
        <v>284</v>
      </c>
      <c r="H4" s="562" t="s">
        <v>83</v>
      </c>
      <c r="I4" s="562"/>
      <c r="J4" s="562"/>
      <c r="K4" s="562"/>
      <c r="L4" s="562" t="s">
        <v>265</v>
      </c>
      <c r="M4" s="562" t="s">
        <v>282</v>
      </c>
      <c r="N4" s="562"/>
      <c r="O4" s="448"/>
    </row>
    <row r="5" spans="1:15" s="43" customFormat="1" ht="29.25" customHeight="1">
      <c r="A5" s="568"/>
      <c r="B5" s="568"/>
      <c r="C5" s="568"/>
      <c r="D5" s="578"/>
      <c r="E5" s="562"/>
      <c r="F5" s="562"/>
      <c r="G5" s="562"/>
      <c r="H5" s="562" t="s">
        <v>183</v>
      </c>
      <c r="I5" s="562" t="s">
        <v>171</v>
      </c>
      <c r="J5" s="562" t="s">
        <v>131</v>
      </c>
      <c r="K5" s="562" t="s">
        <v>172</v>
      </c>
      <c r="L5" s="562"/>
      <c r="M5" s="562"/>
      <c r="N5" s="562"/>
      <c r="O5" s="448"/>
    </row>
    <row r="6" spans="1:15" s="43" customFormat="1" ht="19.5" customHeight="1">
      <c r="A6" s="568"/>
      <c r="B6" s="568"/>
      <c r="C6" s="568"/>
      <c r="D6" s="578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448"/>
    </row>
    <row r="7" spans="1:15" s="43" customFormat="1" ht="25.5" customHeight="1">
      <c r="A7" s="568"/>
      <c r="B7" s="568"/>
      <c r="C7" s="568"/>
      <c r="D7" s="567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449"/>
    </row>
    <row r="8" spans="1:15" ht="7.5" customHeigh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5">
        <v>13</v>
      </c>
      <c r="N8" s="75">
        <v>14</v>
      </c>
      <c r="O8" s="17">
        <v>15</v>
      </c>
    </row>
    <row r="9" spans="1:15" ht="69" customHeight="1">
      <c r="A9" s="84" t="s">
        <v>76</v>
      </c>
      <c r="B9" s="217" t="s">
        <v>309</v>
      </c>
      <c r="C9" s="217" t="s">
        <v>311</v>
      </c>
      <c r="D9" s="77"/>
      <c r="E9" s="227" t="s">
        <v>675</v>
      </c>
      <c r="F9" s="219">
        <v>8334910</v>
      </c>
      <c r="G9" s="219">
        <v>4275228</v>
      </c>
      <c r="H9" s="219">
        <v>343133</v>
      </c>
      <c r="I9" s="219">
        <v>819201</v>
      </c>
      <c r="J9" s="220" t="s">
        <v>184</v>
      </c>
      <c r="K9" s="219">
        <v>3112894</v>
      </c>
      <c r="L9" s="219">
        <v>3650422</v>
      </c>
      <c r="M9" s="219"/>
      <c r="N9" s="218" t="s">
        <v>610</v>
      </c>
      <c r="O9" s="226">
        <v>409260</v>
      </c>
    </row>
    <row r="10" spans="1:15" ht="45" customHeight="1">
      <c r="A10" s="229" t="s">
        <v>77</v>
      </c>
      <c r="B10" s="230" t="s">
        <v>309</v>
      </c>
      <c r="C10" s="230" t="s">
        <v>605</v>
      </c>
      <c r="D10" s="231"/>
      <c r="E10" s="232" t="s">
        <v>643</v>
      </c>
      <c r="F10" s="233">
        <v>730000</v>
      </c>
      <c r="G10" s="233">
        <v>680000</v>
      </c>
      <c r="H10" s="233">
        <v>252929</v>
      </c>
      <c r="I10" s="233"/>
      <c r="J10" s="234"/>
      <c r="K10" s="233">
        <v>427071</v>
      </c>
      <c r="L10" s="233"/>
      <c r="M10" s="233"/>
      <c r="N10" s="218" t="s">
        <v>610</v>
      </c>
      <c r="O10" s="226">
        <v>50000</v>
      </c>
    </row>
    <row r="11" spans="1:15" ht="41.25" customHeight="1">
      <c r="A11" s="85" t="s">
        <v>78</v>
      </c>
      <c r="B11" s="79">
        <v>801</v>
      </c>
      <c r="C11" s="79">
        <v>80101</v>
      </c>
      <c r="D11" s="79"/>
      <c r="E11" s="228" t="s">
        <v>644</v>
      </c>
      <c r="F11" s="221">
        <v>2668686</v>
      </c>
      <c r="G11" s="221">
        <v>1250000</v>
      </c>
      <c r="H11" s="221">
        <v>50000</v>
      </c>
      <c r="I11" s="221">
        <v>1200000</v>
      </c>
      <c r="J11" s="222" t="s">
        <v>184</v>
      </c>
      <c r="K11" s="221"/>
      <c r="L11" s="221"/>
      <c r="M11" s="221"/>
      <c r="N11" s="218" t="s">
        <v>610</v>
      </c>
      <c r="O11" s="226">
        <v>1418686</v>
      </c>
    </row>
    <row r="12" spans="1:15" ht="49.5" customHeight="1">
      <c r="A12" s="85" t="s">
        <v>65</v>
      </c>
      <c r="B12" s="79">
        <v>900</v>
      </c>
      <c r="C12" s="79">
        <v>90002</v>
      </c>
      <c r="D12" s="79"/>
      <c r="E12" s="228" t="s">
        <v>674</v>
      </c>
      <c r="F12" s="221">
        <v>1008552</v>
      </c>
      <c r="G12" s="221">
        <v>277399</v>
      </c>
      <c r="H12" s="221">
        <v>277399</v>
      </c>
      <c r="I12" s="221"/>
      <c r="J12" s="223" t="s">
        <v>184</v>
      </c>
      <c r="K12" s="221"/>
      <c r="L12" s="221">
        <v>643153</v>
      </c>
      <c r="M12" s="221"/>
      <c r="N12" s="235" t="s">
        <v>611</v>
      </c>
      <c r="O12" s="226">
        <v>88000</v>
      </c>
    </row>
    <row r="13" spans="1:15" ht="51">
      <c r="A13" s="85" t="s">
        <v>84</v>
      </c>
      <c r="B13" s="79"/>
      <c r="C13" s="79"/>
      <c r="D13" s="79"/>
      <c r="E13" s="79"/>
      <c r="F13" s="221"/>
      <c r="G13" s="221"/>
      <c r="H13" s="221"/>
      <c r="I13" s="221"/>
      <c r="J13" s="223" t="s">
        <v>184</v>
      </c>
      <c r="K13" s="221"/>
      <c r="L13" s="221"/>
      <c r="M13" s="221"/>
      <c r="N13" s="80"/>
      <c r="O13" s="226"/>
    </row>
    <row r="14" spans="1:15" ht="22.5" customHeight="1">
      <c r="A14" s="577" t="s">
        <v>179</v>
      </c>
      <c r="B14" s="577"/>
      <c r="C14" s="577"/>
      <c r="D14" s="577"/>
      <c r="E14" s="577"/>
      <c r="F14" s="224">
        <v>12742148</v>
      </c>
      <c r="G14" s="225">
        <v>6482627</v>
      </c>
      <c r="H14" s="224">
        <v>923461</v>
      </c>
      <c r="I14" s="224">
        <v>2019201</v>
      </c>
      <c r="J14" s="224"/>
      <c r="K14" s="224">
        <v>3539965</v>
      </c>
      <c r="L14" s="224">
        <v>4293575</v>
      </c>
      <c r="M14" s="224"/>
      <c r="N14" s="87" t="s">
        <v>113</v>
      </c>
      <c r="O14" s="226">
        <v>1965946</v>
      </c>
    </row>
    <row r="15" spans="1:14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ht="12.75">
      <c r="A16" s="1" t="s">
        <v>135</v>
      </c>
    </row>
    <row r="17" spans="1:12" ht="12.75">
      <c r="A17" s="1" t="s">
        <v>132</v>
      </c>
      <c r="L17" s="1" t="s">
        <v>784</v>
      </c>
    </row>
    <row r="18" ht="12.75">
      <c r="A18" s="1" t="s">
        <v>133</v>
      </c>
    </row>
    <row r="19" spans="1:12" ht="12.75">
      <c r="A19" s="1" t="s">
        <v>134</v>
      </c>
      <c r="L19" s="1" t="s">
        <v>785</v>
      </c>
    </row>
    <row r="21" ht="14.25">
      <c r="A21" s="63" t="s">
        <v>187</v>
      </c>
    </row>
  </sheetData>
  <sheetProtection/>
  <mergeCells count="19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O3:O7"/>
    <mergeCell ref="L4:L7"/>
    <mergeCell ref="A14:E14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6" r:id="rId1"/>
  <headerFooter alignWithMargins="0">
    <oddHeader>&amp;R&amp;9Załącznik nr 3
do uchwały Rady Gminy nr XXXI/184/2009 
z dnia 28 grudnia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3.75390625" style="1" customWidth="1"/>
    <col min="2" max="2" width="5.00390625" style="1" customWidth="1"/>
    <col min="3" max="3" width="7.75390625" style="1" customWidth="1"/>
    <col min="4" max="4" width="5.875" style="1" customWidth="1"/>
    <col min="5" max="5" width="28.25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2" width="11.125" style="1" customWidth="1"/>
    <col min="13" max="16384" width="9.125" style="1" customWidth="1"/>
  </cols>
  <sheetData>
    <row r="1" spans="1:11" ht="18">
      <c r="A1" s="579" t="s">
        <v>283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11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9" t="s">
        <v>110</v>
      </c>
    </row>
    <row r="3" spans="1:12" s="43" customFormat="1" ht="19.5" customHeight="1">
      <c r="A3" s="568" t="s">
        <v>127</v>
      </c>
      <c r="B3" s="568" t="s">
        <v>66</v>
      </c>
      <c r="C3" s="568" t="s">
        <v>109</v>
      </c>
      <c r="D3" s="566" t="s">
        <v>186</v>
      </c>
      <c r="E3" s="562" t="s">
        <v>188</v>
      </c>
      <c r="F3" s="562" t="s">
        <v>137</v>
      </c>
      <c r="G3" s="562"/>
      <c r="H3" s="562"/>
      <c r="I3" s="562"/>
      <c r="J3" s="562"/>
      <c r="K3" s="562" t="s">
        <v>185</v>
      </c>
      <c r="L3" s="573" t="s">
        <v>613</v>
      </c>
    </row>
    <row r="4" spans="1:12" s="43" customFormat="1" ht="19.5" customHeight="1">
      <c r="A4" s="568"/>
      <c r="B4" s="568"/>
      <c r="C4" s="568"/>
      <c r="D4" s="578"/>
      <c r="E4" s="562"/>
      <c r="F4" s="562" t="s">
        <v>284</v>
      </c>
      <c r="G4" s="562" t="s">
        <v>83</v>
      </c>
      <c r="H4" s="562"/>
      <c r="I4" s="562"/>
      <c r="J4" s="562"/>
      <c r="K4" s="562"/>
      <c r="L4" s="574"/>
    </row>
    <row r="5" spans="1:12" s="43" customFormat="1" ht="29.25" customHeight="1">
      <c r="A5" s="568"/>
      <c r="B5" s="568"/>
      <c r="C5" s="568"/>
      <c r="D5" s="578"/>
      <c r="E5" s="562"/>
      <c r="F5" s="562"/>
      <c r="G5" s="562" t="s">
        <v>183</v>
      </c>
      <c r="H5" s="562" t="s">
        <v>171</v>
      </c>
      <c r="I5" s="562" t="s">
        <v>189</v>
      </c>
      <c r="J5" s="562" t="s">
        <v>172</v>
      </c>
      <c r="K5" s="562"/>
      <c r="L5" s="574"/>
    </row>
    <row r="6" spans="1:12" s="43" customFormat="1" ht="19.5" customHeight="1">
      <c r="A6" s="568"/>
      <c r="B6" s="568"/>
      <c r="C6" s="568"/>
      <c r="D6" s="578"/>
      <c r="E6" s="562"/>
      <c r="F6" s="562"/>
      <c r="G6" s="562"/>
      <c r="H6" s="562"/>
      <c r="I6" s="562"/>
      <c r="J6" s="562"/>
      <c r="K6" s="562"/>
      <c r="L6" s="574"/>
    </row>
    <row r="7" spans="1:12" s="43" customFormat="1" ht="19.5" customHeight="1">
      <c r="A7" s="568"/>
      <c r="B7" s="568"/>
      <c r="C7" s="568"/>
      <c r="D7" s="567"/>
      <c r="E7" s="562"/>
      <c r="F7" s="562"/>
      <c r="G7" s="562"/>
      <c r="H7" s="562"/>
      <c r="I7" s="562"/>
      <c r="J7" s="562"/>
      <c r="K7" s="562"/>
      <c r="L7" s="575"/>
    </row>
    <row r="8" spans="1:12" ht="7.5" customHeigh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7</v>
      </c>
      <c r="G8" s="75">
        <v>8</v>
      </c>
      <c r="H8" s="75">
        <v>9</v>
      </c>
      <c r="I8" s="75">
        <v>10</v>
      </c>
      <c r="J8" s="75">
        <v>11</v>
      </c>
      <c r="K8" s="75">
        <v>12</v>
      </c>
      <c r="L8" s="78"/>
    </row>
    <row r="9" spans="1:12" ht="51" customHeight="1">
      <c r="A9" s="84" t="s">
        <v>76</v>
      </c>
      <c r="B9" s="77">
        <v>921</v>
      </c>
      <c r="C9" s="77">
        <v>92109</v>
      </c>
      <c r="D9" s="77"/>
      <c r="E9" s="218" t="s">
        <v>645</v>
      </c>
      <c r="F9" s="219">
        <v>1000000</v>
      </c>
      <c r="G9" s="219"/>
      <c r="H9" s="219">
        <v>500000</v>
      </c>
      <c r="I9" s="220">
        <v>500000</v>
      </c>
      <c r="J9" s="219"/>
      <c r="K9" s="236" t="s">
        <v>610</v>
      </c>
      <c r="L9" s="224"/>
    </row>
    <row r="10" spans="1:12" ht="25.5">
      <c r="A10" s="85" t="s">
        <v>77</v>
      </c>
      <c r="B10" s="79">
        <v>926</v>
      </c>
      <c r="C10" s="79">
        <v>92601</v>
      </c>
      <c r="D10" s="79"/>
      <c r="E10" s="86" t="s">
        <v>612</v>
      </c>
      <c r="F10" s="221">
        <v>600000</v>
      </c>
      <c r="G10" s="221"/>
      <c r="H10" s="221">
        <v>300000</v>
      </c>
      <c r="I10" s="222">
        <v>300000</v>
      </c>
      <c r="J10" s="221"/>
      <c r="K10" s="236" t="s">
        <v>610</v>
      </c>
      <c r="L10" s="224">
        <v>40000</v>
      </c>
    </row>
    <row r="11" spans="1:12" ht="51">
      <c r="A11" s="85" t="s">
        <v>78</v>
      </c>
      <c r="B11" s="79"/>
      <c r="C11" s="79"/>
      <c r="D11" s="79"/>
      <c r="E11" s="79"/>
      <c r="F11" s="221"/>
      <c r="G11" s="221"/>
      <c r="H11" s="221"/>
      <c r="I11" s="223" t="s">
        <v>184</v>
      </c>
      <c r="J11" s="221"/>
      <c r="K11" s="221"/>
      <c r="L11" s="224"/>
    </row>
    <row r="12" spans="1:12" ht="51">
      <c r="A12" s="85" t="s">
        <v>65</v>
      </c>
      <c r="B12" s="79"/>
      <c r="C12" s="79"/>
      <c r="D12" s="79"/>
      <c r="E12" s="79"/>
      <c r="F12" s="221"/>
      <c r="G12" s="221"/>
      <c r="H12" s="221"/>
      <c r="I12" s="223" t="s">
        <v>184</v>
      </c>
      <c r="J12" s="221"/>
      <c r="K12" s="221"/>
      <c r="L12" s="224"/>
    </row>
    <row r="13" spans="1:12" ht="22.5" customHeight="1">
      <c r="A13" s="577" t="s">
        <v>179</v>
      </c>
      <c r="B13" s="577"/>
      <c r="C13" s="577"/>
      <c r="D13" s="577"/>
      <c r="E13" s="577"/>
      <c r="F13" s="225">
        <v>1600000</v>
      </c>
      <c r="G13" s="224"/>
      <c r="H13" s="224">
        <v>800000</v>
      </c>
      <c r="I13" s="224">
        <v>800000</v>
      </c>
      <c r="J13" s="224"/>
      <c r="K13" s="237" t="s">
        <v>113</v>
      </c>
      <c r="L13" s="224">
        <v>40000</v>
      </c>
    </row>
    <row r="14" spans="1:12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ht="12.75">
      <c r="A15" s="1" t="s">
        <v>135</v>
      </c>
    </row>
    <row r="16" spans="1:11" ht="12.75">
      <c r="A16" s="1" t="s">
        <v>132</v>
      </c>
      <c r="K16" s="1" t="s">
        <v>786</v>
      </c>
    </row>
    <row r="17" ht="12.75">
      <c r="A17" s="1" t="s">
        <v>133</v>
      </c>
    </row>
    <row r="18" spans="1:11" ht="12.75">
      <c r="A18" s="1" t="s">
        <v>134</v>
      </c>
      <c r="K18" s="1" t="s">
        <v>787</v>
      </c>
    </row>
    <row r="20" ht="14.25">
      <c r="A20" s="63" t="s">
        <v>187</v>
      </c>
    </row>
  </sheetData>
  <sheetProtection/>
  <mergeCells count="16">
    <mergeCell ref="A1:K1"/>
    <mergeCell ref="A3:A7"/>
    <mergeCell ref="B3:B7"/>
    <mergeCell ref="C3:C7"/>
    <mergeCell ref="E3:E7"/>
    <mergeCell ref="F3:J3"/>
    <mergeCell ref="K3:K7"/>
    <mergeCell ref="F4:F7"/>
    <mergeCell ref="I5:I7"/>
    <mergeCell ref="D3:D7"/>
    <mergeCell ref="L3:L7"/>
    <mergeCell ref="A13:E13"/>
    <mergeCell ref="G5:G7"/>
    <mergeCell ref="H5:H7"/>
    <mergeCell ref="G4:J4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3a
do uchwały Rady Gminy nr XXXI/184/2009 
z dnia 28 grudnia 2009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I36" sqref="I36:I39"/>
    </sheetView>
  </sheetViews>
  <sheetFormatPr defaultColWidth="10.25390625" defaultRowHeight="12.75"/>
  <cols>
    <col min="1" max="1" width="3.625" style="11" bestFit="1" customWidth="1"/>
    <col min="2" max="2" width="19.875" style="11" customWidth="1"/>
    <col min="3" max="3" width="13.00390625" style="11" customWidth="1"/>
    <col min="4" max="4" width="10.375" style="11" customWidth="1"/>
    <col min="5" max="5" width="12.00390625" style="11" customWidth="1"/>
    <col min="6" max="6" width="9.125" style="11" customWidth="1"/>
    <col min="7" max="7" width="8.125" style="11" customWidth="1"/>
    <col min="8" max="8" width="8.25390625" style="11" customWidth="1"/>
    <col min="9" max="9" width="8.75390625" style="11" customWidth="1"/>
    <col min="10" max="11" width="7.75390625" style="11" customWidth="1"/>
    <col min="12" max="12" width="9.75390625" style="11" customWidth="1"/>
    <col min="13" max="13" width="11.75390625" style="11" customWidth="1"/>
    <col min="14" max="14" width="10.375" style="11" customWidth="1"/>
    <col min="15" max="15" width="1.25" style="11" customWidth="1"/>
    <col min="16" max="16" width="11.25390625" style="11" customWidth="1"/>
    <col min="17" max="17" width="13.125" style="11" customWidth="1"/>
    <col min="18" max="16384" width="10.25390625" style="11" customWidth="1"/>
  </cols>
  <sheetData>
    <row r="1" spans="1:17" ht="29.25" customHeight="1">
      <c r="A1" s="609" t="s">
        <v>307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</row>
    <row r="2" ht="18.75" customHeight="1"/>
    <row r="3" spans="1:18" ht="11.25">
      <c r="A3" s="580" t="s">
        <v>127</v>
      </c>
      <c r="B3" s="580" t="s">
        <v>138</v>
      </c>
      <c r="C3" s="586" t="s">
        <v>139</v>
      </c>
      <c r="D3" s="586" t="s">
        <v>190</v>
      </c>
      <c r="E3" s="586" t="s">
        <v>178</v>
      </c>
      <c r="F3" s="580" t="s">
        <v>70</v>
      </c>
      <c r="G3" s="580"/>
      <c r="H3" s="580" t="s">
        <v>137</v>
      </c>
      <c r="I3" s="580"/>
      <c r="J3" s="580"/>
      <c r="K3" s="580"/>
      <c r="L3" s="580"/>
      <c r="M3" s="580"/>
      <c r="N3" s="580"/>
      <c r="O3" s="580"/>
      <c r="P3" s="580"/>
      <c r="Q3" s="580"/>
      <c r="R3" s="583" t="s">
        <v>615</v>
      </c>
    </row>
    <row r="4" spans="1:18" ht="11.25">
      <c r="A4" s="580"/>
      <c r="B4" s="580"/>
      <c r="C4" s="586"/>
      <c r="D4" s="586"/>
      <c r="E4" s="586"/>
      <c r="F4" s="586" t="s">
        <v>175</v>
      </c>
      <c r="G4" s="586" t="s">
        <v>176</v>
      </c>
      <c r="H4" s="580" t="s">
        <v>264</v>
      </c>
      <c r="I4" s="580"/>
      <c r="J4" s="580"/>
      <c r="K4" s="580"/>
      <c r="L4" s="580"/>
      <c r="M4" s="580"/>
      <c r="N4" s="580"/>
      <c r="O4" s="580"/>
      <c r="P4" s="580"/>
      <c r="Q4" s="580"/>
      <c r="R4" s="584"/>
    </row>
    <row r="5" spans="1:18" ht="11.25">
      <c r="A5" s="580"/>
      <c r="B5" s="580"/>
      <c r="C5" s="586"/>
      <c r="D5" s="586"/>
      <c r="E5" s="586"/>
      <c r="F5" s="586"/>
      <c r="G5" s="586"/>
      <c r="H5" s="586" t="s">
        <v>141</v>
      </c>
      <c r="I5" s="580" t="s">
        <v>142</v>
      </c>
      <c r="J5" s="580"/>
      <c r="K5" s="580"/>
      <c r="L5" s="580"/>
      <c r="M5" s="580"/>
      <c r="N5" s="580"/>
      <c r="O5" s="580"/>
      <c r="P5" s="580"/>
      <c r="Q5" s="580"/>
      <c r="R5" s="584"/>
    </row>
    <row r="6" spans="1:18" ht="14.25" customHeight="1">
      <c r="A6" s="580"/>
      <c r="B6" s="580"/>
      <c r="C6" s="586"/>
      <c r="D6" s="586"/>
      <c r="E6" s="586"/>
      <c r="F6" s="586"/>
      <c r="G6" s="586"/>
      <c r="H6" s="586"/>
      <c r="I6" s="580" t="s">
        <v>143</v>
      </c>
      <c r="J6" s="580"/>
      <c r="K6" s="580"/>
      <c r="L6" s="580"/>
      <c r="M6" s="580" t="s">
        <v>140</v>
      </c>
      <c r="N6" s="580"/>
      <c r="O6" s="580"/>
      <c r="P6" s="580"/>
      <c r="Q6" s="580"/>
      <c r="R6" s="584"/>
    </row>
    <row r="7" spans="1:18" ht="12.75" customHeight="1">
      <c r="A7" s="580"/>
      <c r="B7" s="580"/>
      <c r="C7" s="586"/>
      <c r="D7" s="586"/>
      <c r="E7" s="586"/>
      <c r="F7" s="586"/>
      <c r="G7" s="586"/>
      <c r="H7" s="586"/>
      <c r="I7" s="586" t="s">
        <v>144</v>
      </c>
      <c r="J7" s="580" t="s">
        <v>145</v>
      </c>
      <c r="K7" s="580"/>
      <c r="L7" s="580"/>
      <c r="M7" s="586" t="s">
        <v>146</v>
      </c>
      <c r="N7" s="586" t="s">
        <v>145</v>
      </c>
      <c r="O7" s="586"/>
      <c r="P7" s="586"/>
      <c r="Q7" s="586"/>
      <c r="R7" s="584"/>
    </row>
    <row r="8" spans="1:18" ht="48" customHeight="1">
      <c r="A8" s="580"/>
      <c r="B8" s="580"/>
      <c r="C8" s="586"/>
      <c r="D8" s="586"/>
      <c r="E8" s="586"/>
      <c r="F8" s="586"/>
      <c r="G8" s="586"/>
      <c r="H8" s="586"/>
      <c r="I8" s="586"/>
      <c r="J8" s="41" t="s">
        <v>177</v>
      </c>
      <c r="K8" s="41" t="s">
        <v>147</v>
      </c>
      <c r="L8" s="41" t="s">
        <v>148</v>
      </c>
      <c r="M8" s="586"/>
      <c r="N8" s="597" t="s">
        <v>177</v>
      </c>
      <c r="O8" s="598"/>
      <c r="P8" s="41" t="s">
        <v>147</v>
      </c>
      <c r="Q8" s="41" t="s">
        <v>149</v>
      </c>
      <c r="R8" s="585"/>
    </row>
    <row r="9" spans="1:18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594">
        <v>14</v>
      </c>
      <c r="O9" s="595"/>
      <c r="P9" s="12">
        <v>15</v>
      </c>
      <c r="Q9" s="12">
        <v>16</v>
      </c>
      <c r="R9" s="196"/>
    </row>
    <row r="10" spans="1:18" s="60" customFormat="1" ht="11.25" customHeight="1">
      <c r="A10" s="50">
        <v>1</v>
      </c>
      <c r="B10" s="59" t="s">
        <v>150</v>
      </c>
      <c r="C10" s="587" t="s">
        <v>113</v>
      </c>
      <c r="D10" s="587"/>
      <c r="E10" s="238">
        <v>9064910</v>
      </c>
      <c r="F10" s="238">
        <v>2439207</v>
      </c>
      <c r="G10" s="238">
        <v>6166443</v>
      </c>
      <c r="H10" s="238">
        <v>4955228</v>
      </c>
      <c r="I10" s="238">
        <v>1415263</v>
      </c>
      <c r="J10" s="238">
        <v>819201</v>
      </c>
      <c r="K10" s="238"/>
      <c r="L10" s="238">
        <v>596062</v>
      </c>
      <c r="M10" s="238">
        <v>3539965</v>
      </c>
      <c r="N10" s="596"/>
      <c r="O10" s="596"/>
      <c r="P10" s="238"/>
      <c r="Q10" s="238">
        <v>3539965</v>
      </c>
      <c r="R10" s="238">
        <v>459260</v>
      </c>
    </row>
    <row r="11" spans="1:18" ht="11.25" customHeight="1">
      <c r="A11" s="589" t="s">
        <v>151</v>
      </c>
      <c r="B11" s="51" t="s">
        <v>152</v>
      </c>
      <c r="C11" s="600" t="s">
        <v>614</v>
      </c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2"/>
      <c r="R11" s="582"/>
    </row>
    <row r="12" spans="1:18" ht="11.25" customHeight="1">
      <c r="A12" s="589"/>
      <c r="B12" s="51" t="s">
        <v>153</v>
      </c>
      <c r="C12" s="603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5"/>
      <c r="R12" s="582"/>
    </row>
    <row r="13" spans="1:18" ht="11.25" customHeight="1">
      <c r="A13" s="589"/>
      <c r="B13" s="51" t="s">
        <v>154</v>
      </c>
      <c r="C13" s="603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5"/>
      <c r="R13" s="582"/>
    </row>
    <row r="14" spans="1:18" ht="11.25" customHeight="1">
      <c r="A14" s="589"/>
      <c r="B14" s="51" t="s">
        <v>155</v>
      </c>
      <c r="C14" s="606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8"/>
      <c r="R14" s="582"/>
    </row>
    <row r="15" spans="1:18" ht="11.25">
      <c r="A15" s="589"/>
      <c r="B15" s="51" t="s">
        <v>156</v>
      </c>
      <c r="C15" s="196"/>
      <c r="D15" s="196"/>
      <c r="E15" s="239">
        <v>8334910</v>
      </c>
      <c r="F15" s="239">
        <v>2186278</v>
      </c>
      <c r="G15" s="239">
        <v>5739372</v>
      </c>
      <c r="H15" s="239">
        <v>4275228</v>
      </c>
      <c r="I15" s="239">
        <v>1162334</v>
      </c>
      <c r="J15" s="239">
        <v>819201</v>
      </c>
      <c r="K15" s="239"/>
      <c r="L15" s="239">
        <v>343133</v>
      </c>
      <c r="M15" s="239">
        <v>3112894</v>
      </c>
      <c r="N15" s="599"/>
      <c r="O15" s="599"/>
      <c r="P15" s="239"/>
      <c r="Q15" s="239">
        <v>3112894</v>
      </c>
      <c r="R15" s="239">
        <v>409260</v>
      </c>
    </row>
    <row r="16" spans="1:18" ht="11.25">
      <c r="A16" s="589"/>
      <c r="B16" s="51" t="s">
        <v>620</v>
      </c>
      <c r="C16" s="582" t="s">
        <v>616</v>
      </c>
      <c r="D16" s="590" t="s">
        <v>617</v>
      </c>
      <c r="E16" s="239">
        <v>4275228</v>
      </c>
      <c r="F16" s="239">
        <v>1162334</v>
      </c>
      <c r="G16" s="239">
        <v>3112894</v>
      </c>
      <c r="H16" s="593">
        <v>4275228</v>
      </c>
      <c r="I16" s="593">
        <v>1162334</v>
      </c>
      <c r="J16" s="593">
        <v>819201</v>
      </c>
      <c r="K16" s="593"/>
      <c r="L16" s="593">
        <v>343133</v>
      </c>
      <c r="M16" s="593">
        <v>3112894</v>
      </c>
      <c r="N16" s="593"/>
      <c r="O16" s="593"/>
      <c r="P16" s="593"/>
      <c r="Q16" s="593">
        <v>3112894</v>
      </c>
      <c r="R16" s="581"/>
    </row>
    <row r="17" spans="1:18" ht="11.25">
      <c r="A17" s="589"/>
      <c r="B17" s="51" t="s">
        <v>265</v>
      </c>
      <c r="C17" s="582"/>
      <c r="D17" s="591"/>
      <c r="E17" s="239">
        <v>3650422</v>
      </c>
      <c r="F17" s="239">
        <v>1023944</v>
      </c>
      <c r="G17" s="239">
        <v>2626478</v>
      </c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81"/>
    </row>
    <row r="18" spans="1:18" ht="11.25">
      <c r="A18" s="589"/>
      <c r="B18" s="51" t="s">
        <v>282</v>
      </c>
      <c r="C18" s="582"/>
      <c r="D18" s="591"/>
      <c r="E18" s="239"/>
      <c r="F18" s="239"/>
      <c r="G18" s="239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81"/>
    </row>
    <row r="19" spans="1:18" ht="11.25">
      <c r="A19" s="589"/>
      <c r="B19" s="51" t="s">
        <v>621</v>
      </c>
      <c r="C19" s="582"/>
      <c r="D19" s="592"/>
      <c r="E19" s="239"/>
      <c r="F19" s="239"/>
      <c r="G19" s="239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81"/>
    </row>
    <row r="20" spans="1:18" ht="12.75" customHeight="1">
      <c r="A20" s="589" t="s">
        <v>157</v>
      </c>
      <c r="B20" s="51" t="s">
        <v>152</v>
      </c>
      <c r="C20" s="600" t="s">
        <v>618</v>
      </c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2"/>
      <c r="R20" s="582"/>
    </row>
    <row r="21" spans="1:18" ht="12.75" customHeight="1">
      <c r="A21" s="589"/>
      <c r="B21" s="51" t="s">
        <v>153</v>
      </c>
      <c r="C21" s="603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5"/>
      <c r="R21" s="582"/>
    </row>
    <row r="22" spans="1:18" ht="12.75" customHeight="1">
      <c r="A22" s="589"/>
      <c r="B22" s="51" t="s">
        <v>154</v>
      </c>
      <c r="C22" s="603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5"/>
      <c r="R22" s="582"/>
    </row>
    <row r="23" spans="1:18" ht="12.75" customHeight="1">
      <c r="A23" s="589"/>
      <c r="B23" s="51" t="s">
        <v>155</v>
      </c>
      <c r="C23" s="606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8"/>
      <c r="R23" s="582"/>
    </row>
    <row r="24" spans="1:18" ht="11.25">
      <c r="A24" s="589"/>
      <c r="B24" s="51" t="s">
        <v>156</v>
      </c>
      <c r="C24" s="196"/>
      <c r="D24" s="196"/>
      <c r="E24" s="239">
        <v>730000</v>
      </c>
      <c r="F24" s="239">
        <v>252929</v>
      </c>
      <c r="G24" s="239">
        <v>427071</v>
      </c>
      <c r="H24" s="239">
        <v>680000</v>
      </c>
      <c r="I24" s="239">
        <v>252929</v>
      </c>
      <c r="J24" s="239"/>
      <c r="K24" s="239"/>
      <c r="L24" s="239">
        <v>252929</v>
      </c>
      <c r="M24" s="239">
        <v>427071</v>
      </c>
      <c r="N24" s="599"/>
      <c r="O24" s="599"/>
      <c r="P24" s="239"/>
      <c r="Q24" s="239">
        <v>427071</v>
      </c>
      <c r="R24" s="239">
        <v>50000</v>
      </c>
    </row>
    <row r="25" spans="1:18" ht="11.25">
      <c r="A25" s="589"/>
      <c r="B25" s="51" t="s">
        <v>620</v>
      </c>
      <c r="C25" s="582"/>
      <c r="D25" s="590" t="s">
        <v>619</v>
      </c>
      <c r="E25" s="239">
        <v>680000</v>
      </c>
      <c r="F25" s="239">
        <v>252929</v>
      </c>
      <c r="G25" s="239">
        <v>427071</v>
      </c>
      <c r="H25" s="593">
        <v>680000</v>
      </c>
      <c r="I25" s="593">
        <v>252929</v>
      </c>
      <c r="J25" s="593"/>
      <c r="K25" s="593"/>
      <c r="L25" s="593">
        <v>252929</v>
      </c>
      <c r="M25" s="593">
        <v>427071</v>
      </c>
      <c r="N25" s="593"/>
      <c r="O25" s="593"/>
      <c r="P25" s="593"/>
      <c r="Q25" s="593">
        <v>427071</v>
      </c>
      <c r="R25" s="581"/>
    </row>
    <row r="26" spans="1:18" ht="11.25">
      <c r="A26" s="589"/>
      <c r="B26" s="51" t="s">
        <v>265</v>
      </c>
      <c r="C26" s="582"/>
      <c r="D26" s="591"/>
      <c r="E26" s="239"/>
      <c r="F26" s="239"/>
      <c r="G26" s="239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81"/>
    </row>
    <row r="27" spans="1:18" ht="11.25">
      <c r="A27" s="589"/>
      <c r="B27" s="51" t="s">
        <v>282</v>
      </c>
      <c r="C27" s="582"/>
      <c r="D27" s="591"/>
      <c r="E27" s="239"/>
      <c r="F27" s="239"/>
      <c r="G27" s="239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81"/>
    </row>
    <row r="28" spans="1:18" ht="11.25">
      <c r="A28" s="589"/>
      <c r="B28" s="51" t="s">
        <v>621</v>
      </c>
      <c r="C28" s="582"/>
      <c r="D28" s="592"/>
      <c r="E28" s="239"/>
      <c r="F28" s="239"/>
      <c r="G28" s="239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81"/>
    </row>
    <row r="29" spans="1:18" ht="11.25">
      <c r="A29" s="52" t="s">
        <v>158</v>
      </c>
      <c r="B29" s="51" t="s">
        <v>159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196"/>
    </row>
    <row r="30" spans="1:18" s="60" customFormat="1" ht="11.25">
      <c r="A30" s="53">
        <v>2</v>
      </c>
      <c r="B30" s="61" t="s">
        <v>160</v>
      </c>
      <c r="C30" s="587" t="s">
        <v>113</v>
      </c>
      <c r="D30" s="587"/>
      <c r="E30" s="238">
        <v>346433</v>
      </c>
      <c r="F30" s="42"/>
      <c r="G30" s="238">
        <v>52002</v>
      </c>
      <c r="H30" s="238">
        <v>52002</v>
      </c>
      <c r="I30" s="42"/>
      <c r="J30" s="42"/>
      <c r="K30" s="42"/>
      <c r="L30" s="42"/>
      <c r="M30" s="238">
        <v>52002</v>
      </c>
      <c r="N30" s="596">
        <v>52002</v>
      </c>
      <c r="O30" s="596"/>
      <c r="P30" s="42"/>
      <c r="Q30" s="42"/>
      <c r="R30" s="238">
        <v>294431</v>
      </c>
    </row>
    <row r="31" spans="1:18" ht="12.75" customHeight="1">
      <c r="A31" s="589" t="s">
        <v>161</v>
      </c>
      <c r="B31" s="51" t="s">
        <v>152</v>
      </c>
      <c r="C31" s="610" t="s">
        <v>622</v>
      </c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2"/>
      <c r="R31" s="582"/>
    </row>
    <row r="32" spans="1:18" ht="12.75" customHeight="1">
      <c r="A32" s="589"/>
      <c r="B32" s="51" t="s">
        <v>153</v>
      </c>
      <c r="C32" s="613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5"/>
      <c r="R32" s="582"/>
    </row>
    <row r="33" spans="1:18" ht="12.75" customHeight="1">
      <c r="A33" s="589"/>
      <c r="B33" s="51" t="s">
        <v>154</v>
      </c>
      <c r="C33" s="613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5"/>
      <c r="R33" s="582"/>
    </row>
    <row r="34" spans="1:18" ht="12.75" customHeight="1">
      <c r="A34" s="589"/>
      <c r="B34" s="51" t="s">
        <v>155</v>
      </c>
      <c r="C34" s="616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8"/>
      <c r="R34" s="582"/>
    </row>
    <row r="35" spans="1:18" ht="11.25">
      <c r="A35" s="589"/>
      <c r="B35" s="51" t="s">
        <v>156</v>
      </c>
      <c r="C35" s="196"/>
      <c r="D35" s="196"/>
      <c r="E35" s="239">
        <v>346433</v>
      </c>
      <c r="F35" s="239"/>
      <c r="G35" s="239">
        <v>52002</v>
      </c>
      <c r="H35" s="239">
        <v>52002</v>
      </c>
      <c r="I35" s="239"/>
      <c r="J35" s="239"/>
      <c r="K35" s="239"/>
      <c r="L35" s="239"/>
      <c r="M35" s="239">
        <v>52002</v>
      </c>
      <c r="N35" s="599">
        <v>52002</v>
      </c>
      <c r="O35" s="599"/>
      <c r="P35" s="239"/>
      <c r="Q35" s="239"/>
      <c r="R35" s="239">
        <v>294431</v>
      </c>
    </row>
    <row r="36" spans="1:18" ht="11.25">
      <c r="A36" s="589"/>
      <c r="B36" s="51" t="s">
        <v>620</v>
      </c>
      <c r="C36" s="582"/>
      <c r="D36" s="590" t="s">
        <v>623</v>
      </c>
      <c r="E36" s="239">
        <v>346433</v>
      </c>
      <c r="F36" s="239"/>
      <c r="G36" s="239">
        <v>52002</v>
      </c>
      <c r="H36" s="593">
        <v>52002</v>
      </c>
      <c r="I36" s="593"/>
      <c r="J36" s="593"/>
      <c r="K36" s="593"/>
      <c r="L36" s="593"/>
      <c r="M36" s="593">
        <v>52002</v>
      </c>
      <c r="N36" s="593">
        <v>52002</v>
      </c>
      <c r="O36" s="593"/>
      <c r="P36" s="581"/>
      <c r="Q36" s="581"/>
      <c r="R36" s="581"/>
    </row>
    <row r="37" spans="1:18" ht="11.25">
      <c r="A37" s="589"/>
      <c r="B37" s="51" t="s">
        <v>265</v>
      </c>
      <c r="C37" s="582"/>
      <c r="D37" s="591"/>
      <c r="E37" s="239"/>
      <c r="F37" s="239"/>
      <c r="G37" s="239"/>
      <c r="H37" s="593"/>
      <c r="I37" s="593"/>
      <c r="J37" s="593"/>
      <c r="K37" s="593"/>
      <c r="L37" s="593"/>
      <c r="M37" s="593"/>
      <c r="N37" s="593"/>
      <c r="O37" s="593"/>
      <c r="P37" s="581"/>
      <c r="Q37" s="581"/>
      <c r="R37" s="581"/>
    </row>
    <row r="38" spans="1:18" ht="11.25">
      <c r="A38" s="589"/>
      <c r="B38" s="51" t="s">
        <v>282</v>
      </c>
      <c r="C38" s="582"/>
      <c r="D38" s="591"/>
      <c r="E38" s="239"/>
      <c r="F38" s="239"/>
      <c r="G38" s="239"/>
      <c r="H38" s="593"/>
      <c r="I38" s="593"/>
      <c r="J38" s="593"/>
      <c r="K38" s="593"/>
      <c r="L38" s="593"/>
      <c r="M38" s="593"/>
      <c r="N38" s="593"/>
      <c r="O38" s="593"/>
      <c r="P38" s="581"/>
      <c r="Q38" s="581"/>
      <c r="R38" s="581"/>
    </row>
    <row r="39" spans="1:18" ht="11.25">
      <c r="A39" s="589"/>
      <c r="B39" s="51" t="s">
        <v>621</v>
      </c>
      <c r="C39" s="582"/>
      <c r="D39" s="592"/>
      <c r="E39" s="239"/>
      <c r="F39" s="239"/>
      <c r="G39" s="239"/>
      <c r="H39" s="593"/>
      <c r="I39" s="593"/>
      <c r="J39" s="593"/>
      <c r="K39" s="593"/>
      <c r="L39" s="593"/>
      <c r="M39" s="593"/>
      <c r="N39" s="593"/>
      <c r="O39" s="593"/>
      <c r="P39" s="581"/>
      <c r="Q39" s="581"/>
      <c r="R39" s="581"/>
    </row>
    <row r="40" spans="1:18" ht="12.75" customHeight="1">
      <c r="A40" s="54" t="s">
        <v>162</v>
      </c>
      <c r="B40" s="55" t="s">
        <v>159</v>
      </c>
      <c r="C40" s="619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0"/>
      <c r="Q40" s="621"/>
      <c r="R40" s="197"/>
    </row>
    <row r="41" spans="1:18" s="60" customFormat="1" ht="15" customHeight="1">
      <c r="A41" s="587" t="s">
        <v>163</v>
      </c>
      <c r="B41" s="587"/>
      <c r="C41" s="587" t="s">
        <v>113</v>
      </c>
      <c r="D41" s="587"/>
      <c r="E41" s="238">
        <v>9411343</v>
      </c>
      <c r="F41" s="238">
        <v>2439207</v>
      </c>
      <c r="G41" s="238">
        <v>6218445</v>
      </c>
      <c r="H41" s="238">
        <v>5007230</v>
      </c>
      <c r="I41" s="238">
        <v>1415263</v>
      </c>
      <c r="J41" s="238">
        <v>819201</v>
      </c>
      <c r="K41" s="238"/>
      <c r="L41" s="238">
        <v>596062</v>
      </c>
      <c r="M41" s="238">
        <v>3591967</v>
      </c>
      <c r="N41" s="596">
        <v>52002</v>
      </c>
      <c r="O41" s="596"/>
      <c r="P41" s="238"/>
      <c r="Q41" s="238">
        <v>3539965</v>
      </c>
      <c r="R41" s="238">
        <v>753691</v>
      </c>
    </row>
    <row r="43" spans="1:16" ht="11.25">
      <c r="A43" s="588" t="s">
        <v>164</v>
      </c>
      <c r="B43" s="588"/>
      <c r="C43" s="588"/>
      <c r="D43" s="588"/>
      <c r="E43" s="588"/>
      <c r="F43" s="588"/>
      <c r="G43" s="588"/>
      <c r="H43" s="588"/>
      <c r="I43" s="588"/>
      <c r="J43" s="588"/>
      <c r="P43" s="11" t="s">
        <v>784</v>
      </c>
    </row>
    <row r="44" ht="11.25">
      <c r="A44" s="11" t="s">
        <v>174</v>
      </c>
    </row>
    <row r="45" spans="1:16" ht="11.25">
      <c r="A45" s="11" t="s">
        <v>266</v>
      </c>
      <c r="P45" s="11" t="s">
        <v>788</v>
      </c>
    </row>
  </sheetData>
  <sheetProtection/>
  <mergeCells count="80">
    <mergeCell ref="N41:O41"/>
    <mergeCell ref="P25:P28"/>
    <mergeCell ref="N25:O28"/>
    <mergeCell ref="N35:O35"/>
    <mergeCell ref="C30:D30"/>
    <mergeCell ref="N30:O30"/>
    <mergeCell ref="M25:M28"/>
    <mergeCell ref="C29:Q29"/>
    <mergeCell ref="C25:C28"/>
    <mergeCell ref="P36:P39"/>
    <mergeCell ref="Q25:Q28"/>
    <mergeCell ref="J25:J28"/>
    <mergeCell ref="N36:O39"/>
    <mergeCell ref="Q36:Q39"/>
    <mergeCell ref="M36:M39"/>
    <mergeCell ref="K36:K39"/>
    <mergeCell ref="L36:L39"/>
    <mergeCell ref="A1:Q1"/>
    <mergeCell ref="C41:D41"/>
    <mergeCell ref="C31:Q34"/>
    <mergeCell ref="C36:C39"/>
    <mergeCell ref="D36:D39"/>
    <mergeCell ref="H36:H39"/>
    <mergeCell ref="I36:I39"/>
    <mergeCell ref="L25:L28"/>
    <mergeCell ref="Q16:Q19"/>
    <mergeCell ref="D25:D28"/>
    <mergeCell ref="H25:H28"/>
    <mergeCell ref="I25:I28"/>
    <mergeCell ref="C20:Q23"/>
    <mergeCell ref="N24:O24"/>
    <mergeCell ref="K25:K28"/>
    <mergeCell ref="N15:O15"/>
    <mergeCell ref="N16:O19"/>
    <mergeCell ref="C10:D10"/>
    <mergeCell ref="C11:Q14"/>
    <mergeCell ref="I16:I19"/>
    <mergeCell ref="J16:J19"/>
    <mergeCell ref="P16:P19"/>
    <mergeCell ref="K16:K19"/>
    <mergeCell ref="L16:L19"/>
    <mergeCell ref="M16:M19"/>
    <mergeCell ref="F4:F8"/>
    <mergeCell ref="G4:G8"/>
    <mergeCell ref="N7:Q7"/>
    <mergeCell ref="N8:O8"/>
    <mergeCell ref="A3:A8"/>
    <mergeCell ref="N9:O9"/>
    <mergeCell ref="N10:O10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A11:A19"/>
    <mergeCell ref="A20:A28"/>
    <mergeCell ref="A31:A39"/>
    <mergeCell ref="C16:C19"/>
    <mergeCell ref="D16:D19"/>
    <mergeCell ref="H16:H19"/>
    <mergeCell ref="J36:J39"/>
    <mergeCell ref="C40:Q40"/>
    <mergeCell ref="B3:B8"/>
    <mergeCell ref="C3:C8"/>
    <mergeCell ref="D3:D8"/>
    <mergeCell ref="E3:E8"/>
    <mergeCell ref="F3:G3"/>
    <mergeCell ref="R36:R39"/>
    <mergeCell ref="R25:R28"/>
    <mergeCell ref="R16:R19"/>
    <mergeCell ref="R20:R23"/>
    <mergeCell ref="R31:R34"/>
    <mergeCell ref="R3:R8"/>
    <mergeCell ref="R11:R14"/>
    <mergeCell ref="H3:Q3"/>
    <mergeCell ref="M7:M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4
do uchwały Rady Gminy nr XXXI/184/2009
z dnia 28 grudnia 2009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defaultGridColor="0" zoomScalePageLayoutView="0" colorId="8" workbookViewId="0" topLeftCell="A1">
      <selection activeCell="F46" sqref="F4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579" t="s">
        <v>275</v>
      </c>
      <c r="B1" s="579"/>
      <c r="C1" s="579"/>
      <c r="D1" s="579"/>
      <c r="E1" s="579"/>
      <c r="F1" s="579"/>
      <c r="G1" s="579"/>
      <c r="H1" s="579"/>
      <c r="I1" s="579"/>
      <c r="J1" s="579"/>
    </row>
    <row r="2" ht="23.25" customHeight="1">
      <c r="J2" s="88" t="s">
        <v>110</v>
      </c>
    </row>
    <row r="3" spans="1:11" s="3" customFormat="1" ht="20.25" customHeight="1">
      <c r="A3" s="568" t="s">
        <v>66</v>
      </c>
      <c r="B3" s="566" t="s">
        <v>67</v>
      </c>
      <c r="C3" s="566" t="s">
        <v>180</v>
      </c>
      <c r="D3" s="562" t="s">
        <v>274</v>
      </c>
      <c r="E3" s="562" t="s">
        <v>207</v>
      </c>
      <c r="F3" s="562" t="s">
        <v>142</v>
      </c>
      <c r="G3" s="562"/>
      <c r="H3" s="562"/>
      <c r="I3" s="562"/>
      <c r="J3" s="562"/>
      <c r="K3" s="48"/>
    </row>
    <row r="4" spans="1:11" s="3" customFormat="1" ht="20.25" customHeight="1">
      <c r="A4" s="568"/>
      <c r="B4" s="578"/>
      <c r="C4" s="578"/>
      <c r="D4" s="568"/>
      <c r="E4" s="562"/>
      <c r="F4" s="562" t="s">
        <v>168</v>
      </c>
      <c r="G4" s="562" t="s">
        <v>70</v>
      </c>
      <c r="H4" s="562"/>
      <c r="I4" s="562"/>
      <c r="J4" s="562" t="s">
        <v>169</v>
      </c>
      <c r="K4" s="48"/>
    </row>
    <row r="5" spans="1:11" s="3" customFormat="1" ht="65.25" customHeight="1">
      <c r="A5" s="568"/>
      <c r="B5" s="567"/>
      <c r="C5" s="567"/>
      <c r="D5" s="568"/>
      <c r="E5" s="562"/>
      <c r="F5" s="562"/>
      <c r="G5" s="56" t="s">
        <v>166</v>
      </c>
      <c r="H5" s="56" t="s">
        <v>167</v>
      </c>
      <c r="I5" s="56" t="s">
        <v>208</v>
      </c>
      <c r="J5" s="562"/>
      <c r="K5" s="48"/>
    </row>
    <row r="6" spans="1:11" ht="9" customHeight="1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46"/>
    </row>
    <row r="7" spans="1:11" ht="12.75" customHeight="1">
      <c r="A7" s="350">
        <v>852</v>
      </c>
      <c r="B7" s="350">
        <v>85212</v>
      </c>
      <c r="C7" s="350">
        <v>2350</v>
      </c>
      <c r="D7" s="351">
        <v>22381</v>
      </c>
      <c r="E7" s="219"/>
      <c r="F7" s="219"/>
      <c r="G7" s="219"/>
      <c r="H7" s="219"/>
      <c r="I7" s="219"/>
      <c r="J7" s="219"/>
      <c r="K7" s="46"/>
    </row>
    <row r="8" spans="1:11" ht="12.75" customHeight="1">
      <c r="A8" s="79"/>
      <c r="B8" s="79"/>
      <c r="C8" s="79"/>
      <c r="D8" s="221"/>
      <c r="E8" s="221"/>
      <c r="F8" s="221"/>
      <c r="G8" s="221"/>
      <c r="H8" s="221"/>
      <c r="I8" s="221"/>
      <c r="J8" s="221"/>
      <c r="K8" s="46"/>
    </row>
    <row r="9" spans="1:11" ht="12.75" customHeight="1">
      <c r="A9" s="352">
        <v>750</v>
      </c>
      <c r="B9" s="352">
        <v>75011</v>
      </c>
      <c r="C9" s="352">
        <v>2010</v>
      </c>
      <c r="D9" s="353">
        <v>60214</v>
      </c>
      <c r="E9" s="221"/>
      <c r="F9" s="221"/>
      <c r="G9" s="221"/>
      <c r="H9" s="221"/>
      <c r="I9" s="221"/>
      <c r="J9" s="221"/>
      <c r="K9" s="46"/>
    </row>
    <row r="10" spans="1:11" ht="12.75" customHeight="1">
      <c r="A10" s="352">
        <v>751</v>
      </c>
      <c r="B10" s="352">
        <v>75101</v>
      </c>
      <c r="C10" s="352">
        <v>2010</v>
      </c>
      <c r="D10" s="353">
        <v>1100</v>
      </c>
      <c r="E10" s="221"/>
      <c r="F10" s="221"/>
      <c r="G10" s="221"/>
      <c r="H10" s="221"/>
      <c r="I10" s="221"/>
      <c r="J10" s="221"/>
      <c r="K10" s="46"/>
    </row>
    <row r="11" spans="1:11" ht="12.75" customHeight="1">
      <c r="A11" s="352">
        <v>852</v>
      </c>
      <c r="B11" s="352"/>
      <c r="C11" s="352"/>
      <c r="D11" s="353">
        <v>2529651</v>
      </c>
      <c r="E11" s="221"/>
      <c r="F11" s="221"/>
      <c r="G11" s="221"/>
      <c r="H11" s="221"/>
      <c r="I11" s="221"/>
      <c r="J11" s="221"/>
      <c r="K11" s="46"/>
    </row>
    <row r="12" spans="1:11" ht="12.75" customHeight="1">
      <c r="A12" s="79"/>
      <c r="B12" s="352">
        <v>85212</v>
      </c>
      <c r="C12" s="352">
        <v>2010</v>
      </c>
      <c r="D12" s="353">
        <v>2522329</v>
      </c>
      <c r="E12" s="221"/>
      <c r="F12" s="221"/>
      <c r="G12" s="221"/>
      <c r="H12" s="221"/>
      <c r="I12" s="221"/>
      <c r="J12" s="221"/>
      <c r="K12" s="46"/>
    </row>
    <row r="13" spans="1:11" ht="12.75" customHeight="1">
      <c r="A13" s="79"/>
      <c r="B13" s="352">
        <v>85213</v>
      </c>
      <c r="C13" s="352">
        <v>2010</v>
      </c>
      <c r="D13" s="353">
        <v>7322</v>
      </c>
      <c r="E13" s="221"/>
      <c r="F13" s="221"/>
      <c r="G13" s="221"/>
      <c r="H13" s="221"/>
      <c r="I13" s="221"/>
      <c r="J13" s="221"/>
      <c r="K13" s="46"/>
    </row>
    <row r="14" spans="1:11" ht="12.75" customHeight="1">
      <c r="A14" s="352">
        <v>750</v>
      </c>
      <c r="B14" s="352">
        <v>75011</v>
      </c>
      <c r="C14" s="352"/>
      <c r="D14" s="353"/>
      <c r="E14" s="353">
        <v>60214</v>
      </c>
      <c r="F14" s="353">
        <v>60214</v>
      </c>
      <c r="G14" s="353">
        <v>51224</v>
      </c>
      <c r="H14" s="353">
        <v>8990</v>
      </c>
      <c r="I14" s="221"/>
      <c r="J14" s="221"/>
      <c r="K14" s="46"/>
    </row>
    <row r="15" spans="1:11" ht="12.75" customHeight="1">
      <c r="A15" s="79"/>
      <c r="B15" s="79"/>
      <c r="C15" s="79">
        <v>4010</v>
      </c>
      <c r="D15" s="221"/>
      <c r="E15" s="221">
        <v>44519</v>
      </c>
      <c r="F15" s="221">
        <v>44519</v>
      </c>
      <c r="G15" s="221">
        <v>44519</v>
      </c>
      <c r="H15" s="221"/>
      <c r="I15" s="221"/>
      <c r="J15" s="221"/>
      <c r="K15" s="46"/>
    </row>
    <row r="16" spans="1:11" ht="12.75" customHeight="1">
      <c r="A16" s="79"/>
      <c r="B16" s="79"/>
      <c r="C16" s="79">
        <v>4040</v>
      </c>
      <c r="D16" s="221"/>
      <c r="E16" s="221">
        <v>6705</v>
      </c>
      <c r="F16" s="221">
        <v>6705</v>
      </c>
      <c r="G16" s="221">
        <v>6705</v>
      </c>
      <c r="H16" s="221"/>
      <c r="I16" s="221"/>
      <c r="J16" s="221"/>
      <c r="K16" s="46"/>
    </row>
    <row r="17" spans="1:11" ht="12.75" customHeight="1">
      <c r="A17" s="79"/>
      <c r="B17" s="79"/>
      <c r="C17" s="79">
        <v>4110</v>
      </c>
      <c r="D17" s="221"/>
      <c r="E17" s="221">
        <v>7735</v>
      </c>
      <c r="F17" s="221">
        <v>7735</v>
      </c>
      <c r="G17" s="221"/>
      <c r="H17" s="221">
        <v>7735</v>
      </c>
      <c r="I17" s="221"/>
      <c r="J17" s="221"/>
      <c r="K17" s="46"/>
    </row>
    <row r="18" spans="1:11" ht="12.75" customHeight="1">
      <c r="A18" s="79"/>
      <c r="B18" s="79"/>
      <c r="C18" s="79">
        <v>4120</v>
      </c>
      <c r="D18" s="221"/>
      <c r="E18" s="221">
        <v>1255</v>
      </c>
      <c r="F18" s="221">
        <v>1255</v>
      </c>
      <c r="G18" s="221"/>
      <c r="H18" s="221">
        <v>1255</v>
      </c>
      <c r="I18" s="221"/>
      <c r="J18" s="221"/>
      <c r="K18" s="46"/>
    </row>
    <row r="19" spans="1:11" ht="12.75" customHeight="1">
      <c r="A19" s="352">
        <v>751</v>
      </c>
      <c r="B19" s="352">
        <v>75101</v>
      </c>
      <c r="C19" s="352">
        <v>4210</v>
      </c>
      <c r="D19" s="353"/>
      <c r="E19" s="353">
        <v>1100</v>
      </c>
      <c r="F19" s="353">
        <v>1100</v>
      </c>
      <c r="G19" s="221"/>
      <c r="H19" s="221"/>
      <c r="I19" s="221"/>
      <c r="J19" s="221"/>
      <c r="K19" s="46"/>
    </row>
    <row r="20" spans="1:11" s="424" customFormat="1" ht="12.75" customHeight="1">
      <c r="A20" s="438">
        <v>852</v>
      </c>
      <c r="B20" s="438"/>
      <c r="C20" s="438"/>
      <c r="D20" s="439"/>
      <c r="E20" s="439">
        <v>2529651</v>
      </c>
      <c r="F20" s="439">
        <v>2529651</v>
      </c>
      <c r="G20" s="439">
        <v>40212</v>
      </c>
      <c r="H20" s="439">
        <v>6957</v>
      </c>
      <c r="I20" s="439">
        <v>2446659</v>
      </c>
      <c r="J20" s="440"/>
      <c r="K20" s="441"/>
    </row>
    <row r="21" spans="1:11" s="424" customFormat="1" ht="12.75" customHeight="1">
      <c r="A21" s="438"/>
      <c r="B21" s="438">
        <v>85212</v>
      </c>
      <c r="C21" s="438"/>
      <c r="D21" s="439"/>
      <c r="E21" s="439">
        <v>2522329</v>
      </c>
      <c r="F21" s="439">
        <v>2522329</v>
      </c>
      <c r="G21" s="439">
        <v>40212</v>
      </c>
      <c r="H21" s="439">
        <v>6957</v>
      </c>
      <c r="I21" s="439">
        <v>2446659</v>
      </c>
      <c r="J21" s="440"/>
      <c r="K21" s="441"/>
    </row>
    <row r="22" spans="1:11" ht="12.75" customHeight="1">
      <c r="A22" s="79"/>
      <c r="B22" s="79"/>
      <c r="C22" s="79">
        <v>3020</v>
      </c>
      <c r="D22" s="221"/>
      <c r="E22" s="221">
        <v>100</v>
      </c>
      <c r="F22" s="221">
        <v>100</v>
      </c>
      <c r="G22" s="221"/>
      <c r="H22" s="221"/>
      <c r="I22" s="221"/>
      <c r="J22" s="221"/>
      <c r="K22" s="46"/>
    </row>
    <row r="23" spans="1:11" s="424" customFormat="1" ht="12.75" customHeight="1">
      <c r="A23" s="442"/>
      <c r="B23" s="442"/>
      <c r="C23" s="442">
        <v>3110</v>
      </c>
      <c r="D23" s="440"/>
      <c r="E23" s="440">
        <v>2446659</v>
      </c>
      <c r="F23" s="440">
        <v>2446659</v>
      </c>
      <c r="G23" s="440"/>
      <c r="H23" s="440"/>
      <c r="I23" s="440">
        <v>2446659</v>
      </c>
      <c r="J23" s="440"/>
      <c r="K23" s="441"/>
    </row>
    <row r="24" spans="1:11" ht="12.75" customHeight="1">
      <c r="A24" s="79"/>
      <c r="B24" s="79"/>
      <c r="C24" s="79">
        <v>4010</v>
      </c>
      <c r="D24" s="221"/>
      <c r="E24" s="221">
        <v>36000</v>
      </c>
      <c r="F24" s="221">
        <v>36000</v>
      </c>
      <c r="G24" s="221">
        <v>36000</v>
      </c>
      <c r="H24" s="221"/>
      <c r="I24" s="221"/>
      <c r="J24" s="221"/>
      <c r="K24" s="46"/>
    </row>
    <row r="25" spans="1:11" ht="12.75" customHeight="1">
      <c r="A25" s="79"/>
      <c r="B25" s="79"/>
      <c r="C25" s="79">
        <v>4040</v>
      </c>
      <c r="D25" s="221"/>
      <c r="E25" s="221">
        <v>3212</v>
      </c>
      <c r="F25" s="221">
        <v>3212</v>
      </c>
      <c r="G25" s="221">
        <v>3212</v>
      </c>
      <c r="H25" s="221"/>
      <c r="I25" s="221"/>
      <c r="J25" s="221"/>
      <c r="K25" s="46"/>
    </row>
    <row r="26" spans="1:11" s="424" customFormat="1" ht="12.75" customHeight="1">
      <c r="A26" s="442"/>
      <c r="B26" s="442"/>
      <c r="C26" s="442">
        <v>4110</v>
      </c>
      <c r="D26" s="440"/>
      <c r="E26" s="440">
        <v>5996</v>
      </c>
      <c r="F26" s="440">
        <v>5996</v>
      </c>
      <c r="G26" s="440"/>
      <c r="H26" s="440">
        <v>5996</v>
      </c>
      <c r="I26" s="440"/>
      <c r="J26" s="440"/>
      <c r="K26" s="441"/>
    </row>
    <row r="27" spans="1:11" ht="12.75" customHeight="1">
      <c r="A27" s="79"/>
      <c r="B27" s="79"/>
      <c r="C27" s="79">
        <v>4120</v>
      </c>
      <c r="D27" s="221"/>
      <c r="E27" s="221">
        <v>961</v>
      </c>
      <c r="F27" s="221">
        <v>961</v>
      </c>
      <c r="G27" s="221"/>
      <c r="H27" s="221">
        <v>961</v>
      </c>
      <c r="I27" s="221"/>
      <c r="J27" s="221"/>
      <c r="K27" s="46"/>
    </row>
    <row r="28" spans="1:11" ht="12.75" customHeight="1">
      <c r="A28" s="79"/>
      <c r="B28" s="79"/>
      <c r="C28" s="79">
        <v>4170</v>
      </c>
      <c r="D28" s="221"/>
      <c r="E28" s="221">
        <v>1000</v>
      </c>
      <c r="F28" s="221">
        <v>1000</v>
      </c>
      <c r="G28" s="221">
        <v>1000</v>
      </c>
      <c r="H28" s="221"/>
      <c r="I28" s="221"/>
      <c r="J28" s="221"/>
      <c r="K28" s="46"/>
    </row>
    <row r="29" spans="1:11" ht="12.75" customHeight="1">
      <c r="A29" s="79"/>
      <c r="B29" s="79"/>
      <c r="C29" s="79">
        <v>4210</v>
      </c>
      <c r="D29" s="221"/>
      <c r="E29" s="221">
        <v>5413</v>
      </c>
      <c r="F29" s="221">
        <v>5413</v>
      </c>
      <c r="G29" s="221"/>
      <c r="H29" s="221"/>
      <c r="I29" s="221"/>
      <c r="J29" s="221"/>
      <c r="K29" s="46"/>
    </row>
    <row r="30" spans="1:11" ht="12.75" customHeight="1">
      <c r="A30" s="79"/>
      <c r="B30" s="79"/>
      <c r="C30" s="79">
        <v>4260</v>
      </c>
      <c r="D30" s="221"/>
      <c r="E30" s="221">
        <v>1300</v>
      </c>
      <c r="F30" s="221">
        <v>1300</v>
      </c>
      <c r="G30" s="221"/>
      <c r="H30" s="221"/>
      <c r="I30" s="221"/>
      <c r="J30" s="221"/>
      <c r="K30" s="46"/>
    </row>
    <row r="31" spans="1:11" ht="12.75" customHeight="1">
      <c r="A31" s="79"/>
      <c r="B31" s="79"/>
      <c r="C31" s="79">
        <v>4280</v>
      </c>
      <c r="D31" s="221"/>
      <c r="E31" s="221">
        <v>50</v>
      </c>
      <c r="F31" s="221">
        <v>50</v>
      </c>
      <c r="G31" s="221"/>
      <c r="H31" s="221"/>
      <c r="I31" s="221"/>
      <c r="J31" s="221"/>
      <c r="K31" s="46"/>
    </row>
    <row r="32" spans="1:11" ht="12.75" customHeight="1">
      <c r="A32" s="79"/>
      <c r="B32" s="79"/>
      <c r="C32" s="79">
        <v>4300</v>
      </c>
      <c r="D32" s="221"/>
      <c r="E32" s="221">
        <v>10000</v>
      </c>
      <c r="F32" s="221">
        <v>10000</v>
      </c>
      <c r="G32" s="221"/>
      <c r="H32" s="221"/>
      <c r="I32" s="221"/>
      <c r="J32" s="221"/>
      <c r="K32" s="46"/>
    </row>
    <row r="33" spans="1:11" ht="12.75" customHeight="1">
      <c r="A33" s="79"/>
      <c r="B33" s="79"/>
      <c r="C33" s="79">
        <v>4370</v>
      </c>
      <c r="D33" s="221"/>
      <c r="E33" s="221">
        <v>1500</v>
      </c>
      <c r="F33" s="221">
        <v>1500</v>
      </c>
      <c r="G33" s="221"/>
      <c r="H33" s="221"/>
      <c r="I33" s="221"/>
      <c r="J33" s="221"/>
      <c r="K33" s="46"/>
    </row>
    <row r="34" spans="1:11" ht="12.75" customHeight="1">
      <c r="A34" s="79"/>
      <c r="B34" s="79"/>
      <c r="C34" s="79">
        <v>4400</v>
      </c>
      <c r="D34" s="221"/>
      <c r="E34" s="221">
        <v>6588</v>
      </c>
      <c r="F34" s="221">
        <v>6588</v>
      </c>
      <c r="G34" s="221"/>
      <c r="H34" s="221"/>
      <c r="I34" s="221"/>
      <c r="J34" s="221"/>
      <c r="K34" s="46"/>
    </row>
    <row r="35" spans="1:11" ht="12.75" customHeight="1">
      <c r="A35" s="79"/>
      <c r="B35" s="79"/>
      <c r="C35" s="79">
        <v>4410</v>
      </c>
      <c r="D35" s="221"/>
      <c r="E35" s="221">
        <v>300</v>
      </c>
      <c r="F35" s="221">
        <v>300</v>
      </c>
      <c r="G35" s="221"/>
      <c r="H35" s="221"/>
      <c r="I35" s="221"/>
      <c r="J35" s="221"/>
      <c r="K35" s="46"/>
    </row>
    <row r="36" spans="1:11" ht="12.75" customHeight="1">
      <c r="A36" s="79"/>
      <c r="B36" s="79"/>
      <c r="C36" s="79">
        <v>4440</v>
      </c>
      <c r="D36" s="221"/>
      <c r="E36" s="221">
        <v>1650</v>
      </c>
      <c r="F36" s="221">
        <v>1650</v>
      </c>
      <c r="G36" s="221"/>
      <c r="H36" s="221"/>
      <c r="I36" s="221"/>
      <c r="J36" s="221"/>
      <c r="K36" s="46"/>
    </row>
    <row r="37" spans="1:11" ht="12.75" customHeight="1">
      <c r="A37" s="79"/>
      <c r="B37" s="79"/>
      <c r="C37" s="79">
        <v>4700</v>
      </c>
      <c r="D37" s="221"/>
      <c r="E37" s="221">
        <v>700</v>
      </c>
      <c r="F37" s="221">
        <v>700</v>
      </c>
      <c r="G37" s="221"/>
      <c r="H37" s="221"/>
      <c r="I37" s="221"/>
      <c r="J37" s="221"/>
      <c r="K37" s="46"/>
    </row>
    <row r="38" spans="1:11" ht="12.75" customHeight="1">
      <c r="A38" s="79"/>
      <c r="B38" s="79"/>
      <c r="C38" s="79">
        <v>4740</v>
      </c>
      <c r="D38" s="221"/>
      <c r="E38" s="221">
        <v>400</v>
      </c>
      <c r="F38" s="221">
        <v>400</v>
      </c>
      <c r="G38" s="221"/>
      <c r="H38" s="221"/>
      <c r="I38" s="221"/>
      <c r="J38" s="221"/>
      <c r="K38" s="46"/>
    </row>
    <row r="39" spans="1:11" ht="12.75" customHeight="1">
      <c r="A39" s="79"/>
      <c r="B39" s="79"/>
      <c r="C39" s="79">
        <v>4750</v>
      </c>
      <c r="D39" s="221"/>
      <c r="E39" s="221">
        <v>500</v>
      </c>
      <c r="F39" s="221">
        <v>500</v>
      </c>
      <c r="G39" s="221"/>
      <c r="H39" s="221"/>
      <c r="I39" s="221"/>
      <c r="J39" s="221"/>
      <c r="K39" s="46"/>
    </row>
    <row r="40" spans="1:11" ht="12.75" customHeight="1">
      <c r="A40" s="79"/>
      <c r="B40" s="352">
        <v>85213</v>
      </c>
      <c r="C40" s="352"/>
      <c r="D40" s="353"/>
      <c r="E40" s="353">
        <v>7322</v>
      </c>
      <c r="F40" s="353">
        <v>7322</v>
      </c>
      <c r="G40" s="221"/>
      <c r="H40" s="221"/>
      <c r="I40" s="221"/>
      <c r="J40" s="221"/>
      <c r="K40" s="46"/>
    </row>
    <row r="41" spans="1:11" ht="12.75" customHeight="1">
      <c r="A41" s="79"/>
      <c r="B41" s="79"/>
      <c r="C41" s="79">
        <v>4130</v>
      </c>
      <c r="D41" s="221"/>
      <c r="E41" s="221">
        <v>7322</v>
      </c>
      <c r="F41" s="221">
        <v>7322</v>
      </c>
      <c r="G41" s="221"/>
      <c r="H41" s="221"/>
      <c r="I41" s="221"/>
      <c r="J41" s="221"/>
      <c r="K41" s="46"/>
    </row>
    <row r="42" spans="1:11" s="424" customFormat="1" ht="19.5" customHeight="1">
      <c r="A42" s="622">
        <v>2613346</v>
      </c>
      <c r="B42" s="623"/>
      <c r="C42" s="623"/>
      <c r="D42" s="624"/>
      <c r="E42" s="443">
        <v>2590965</v>
      </c>
      <c r="F42" s="443">
        <v>2590965</v>
      </c>
      <c r="G42" s="443">
        <v>91436</v>
      </c>
      <c r="H42" s="443">
        <v>15947</v>
      </c>
      <c r="I42" s="443">
        <v>2446659</v>
      </c>
      <c r="J42" s="444"/>
      <c r="K42" s="441"/>
    </row>
    <row r="43" spans="1:11" ht="12.75">
      <c r="A43" s="40"/>
      <c r="B43" s="40"/>
      <c r="C43" s="40"/>
      <c r="D43" s="40"/>
      <c r="E43" s="40"/>
      <c r="F43" s="40"/>
      <c r="G43" s="46"/>
      <c r="H43" s="46"/>
      <c r="I43" s="46"/>
      <c r="J43" s="46"/>
      <c r="K43" s="46"/>
    </row>
    <row r="44" spans="1:11" ht="12.75">
      <c r="A44" s="40"/>
      <c r="B44" s="40"/>
      <c r="C44" s="40"/>
      <c r="D44" s="40"/>
      <c r="E44" s="40"/>
      <c r="F44" s="40"/>
      <c r="G44" s="46"/>
      <c r="H44" s="46"/>
      <c r="I44" s="46"/>
      <c r="J44" s="46"/>
      <c r="K44" s="46"/>
    </row>
    <row r="45" spans="1:8" ht="14.25">
      <c r="A45" s="63" t="s">
        <v>206</v>
      </c>
      <c r="H45" t="s">
        <v>784</v>
      </c>
    </row>
    <row r="47" ht="12.75">
      <c r="H47" t="s">
        <v>783</v>
      </c>
    </row>
  </sheetData>
  <sheetProtection/>
  <mergeCells count="11">
    <mergeCell ref="F3:J3"/>
    <mergeCell ref="A1:J1"/>
    <mergeCell ref="F4:F5"/>
    <mergeCell ref="A42:D42"/>
    <mergeCell ref="D3:D5"/>
    <mergeCell ref="E3:E5"/>
    <mergeCell ref="A3:A5"/>
    <mergeCell ref="B3:B5"/>
    <mergeCell ref="C3:C5"/>
    <mergeCell ref="G4:I4"/>
    <mergeCell ref="J4:J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XXXI/184/2009
z dnia28 grudnia 2009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1:10" ht="45" customHeight="1">
      <c r="A1" s="579" t="s">
        <v>276</v>
      </c>
      <c r="B1" s="579"/>
      <c r="C1" s="579"/>
      <c r="D1" s="579"/>
      <c r="E1" s="579"/>
      <c r="F1" s="579"/>
      <c r="G1" s="579"/>
      <c r="H1" s="579"/>
      <c r="I1" s="579"/>
      <c r="J1" s="579"/>
    </row>
    <row r="2" spans="1:6" ht="15.75">
      <c r="A2" s="10"/>
      <c r="B2" s="10"/>
      <c r="C2" s="10"/>
      <c r="D2" s="10"/>
      <c r="E2" s="10"/>
      <c r="F2" s="10"/>
    </row>
    <row r="3" spans="1:10" ht="13.5" customHeight="1">
      <c r="A3" s="5"/>
      <c r="B3" s="5"/>
      <c r="C3" s="5"/>
      <c r="D3" s="5"/>
      <c r="E3" s="5"/>
      <c r="F3" s="5"/>
      <c r="J3" s="57" t="s">
        <v>110</v>
      </c>
    </row>
    <row r="4" spans="1:11" ht="20.25" customHeight="1">
      <c r="A4" s="568" t="s">
        <v>66</v>
      </c>
      <c r="B4" s="566" t="s">
        <v>67</v>
      </c>
      <c r="C4" s="566" t="s">
        <v>180</v>
      </c>
      <c r="D4" s="562" t="s">
        <v>277</v>
      </c>
      <c r="E4" s="562" t="s">
        <v>207</v>
      </c>
      <c r="F4" s="562" t="s">
        <v>142</v>
      </c>
      <c r="G4" s="562"/>
      <c r="H4" s="562"/>
      <c r="I4" s="562"/>
      <c r="J4" s="562"/>
      <c r="K4" s="46"/>
    </row>
    <row r="5" spans="1:11" ht="18" customHeight="1">
      <c r="A5" s="568"/>
      <c r="B5" s="578"/>
      <c r="C5" s="578"/>
      <c r="D5" s="568"/>
      <c r="E5" s="562"/>
      <c r="F5" s="562" t="s">
        <v>168</v>
      </c>
      <c r="G5" s="562" t="s">
        <v>70</v>
      </c>
      <c r="H5" s="562"/>
      <c r="I5" s="562"/>
      <c r="J5" s="562" t="s">
        <v>169</v>
      </c>
      <c r="K5" s="46"/>
    </row>
    <row r="6" spans="1:11" ht="69" customHeight="1">
      <c r="A6" s="568"/>
      <c r="B6" s="567"/>
      <c r="C6" s="567"/>
      <c r="D6" s="568"/>
      <c r="E6" s="562"/>
      <c r="F6" s="562"/>
      <c r="G6" s="56" t="s">
        <v>166</v>
      </c>
      <c r="H6" s="56" t="s">
        <v>167</v>
      </c>
      <c r="I6" s="56" t="s">
        <v>208</v>
      </c>
      <c r="J6" s="562"/>
      <c r="K6" s="46"/>
    </row>
    <row r="7" spans="1:11" ht="8.25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46"/>
    </row>
    <row r="8" spans="1:11" ht="19.5" customHeight="1">
      <c r="A8" s="77">
        <v>630</v>
      </c>
      <c r="B8" s="77">
        <v>63095</v>
      </c>
      <c r="C8" s="77">
        <v>2320</v>
      </c>
      <c r="D8" s="77"/>
      <c r="E8" s="219">
        <v>12000</v>
      </c>
      <c r="F8" s="219">
        <v>12000</v>
      </c>
      <c r="G8" s="77"/>
      <c r="H8" s="77"/>
      <c r="I8" s="77"/>
      <c r="J8" s="77"/>
      <c r="K8" s="46"/>
    </row>
    <row r="9" spans="1:11" ht="19.5" customHeight="1">
      <c r="A9" s="79">
        <v>758</v>
      </c>
      <c r="B9" s="79">
        <v>75809</v>
      </c>
      <c r="C9" s="79">
        <v>2320</v>
      </c>
      <c r="D9" s="79"/>
      <c r="E9" s="221">
        <v>16538</v>
      </c>
      <c r="F9" s="221">
        <v>16538</v>
      </c>
      <c r="G9" s="79"/>
      <c r="H9" s="79"/>
      <c r="I9" s="79"/>
      <c r="J9" s="79"/>
      <c r="K9" s="46"/>
    </row>
    <row r="10" spans="1:11" ht="19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46"/>
    </row>
    <row r="11" spans="1:11" ht="19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46"/>
    </row>
    <row r="12" spans="1:11" ht="19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46"/>
    </row>
    <row r="13" spans="1:11" ht="19.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46"/>
    </row>
    <row r="14" spans="1:11" ht="19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46"/>
    </row>
    <row r="15" spans="1:11" ht="19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46"/>
    </row>
    <row r="16" spans="1:11" ht="19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46"/>
    </row>
    <row r="17" spans="1:11" ht="19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46"/>
    </row>
    <row r="18" spans="1:11" ht="19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46"/>
    </row>
    <row r="19" spans="1:11" ht="19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46"/>
    </row>
    <row r="20" spans="1:11" ht="19.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46"/>
    </row>
    <row r="21" spans="1:11" ht="24.75" customHeight="1">
      <c r="A21" s="625" t="s">
        <v>179</v>
      </c>
      <c r="B21" s="625"/>
      <c r="C21" s="625"/>
      <c r="D21" s="625"/>
      <c r="E21" s="224">
        <v>28538</v>
      </c>
      <c r="F21" s="224">
        <v>28538</v>
      </c>
      <c r="G21" s="78"/>
      <c r="H21" s="78"/>
      <c r="I21" s="78"/>
      <c r="J21" s="78"/>
      <c r="K21" s="46"/>
    </row>
    <row r="22" spans="1:11" ht="12.75">
      <c r="A22" s="40"/>
      <c r="B22" s="40"/>
      <c r="C22" s="40"/>
      <c r="D22" s="40"/>
      <c r="E22" s="40"/>
      <c r="F22" s="40"/>
      <c r="G22" s="40"/>
      <c r="H22" s="46"/>
      <c r="I22" s="46"/>
      <c r="J22" s="46"/>
      <c r="K22" s="46"/>
    </row>
    <row r="24" ht="12.75">
      <c r="H24" t="s">
        <v>784</v>
      </c>
    </row>
    <row r="25" ht="14.25">
      <c r="A25" s="63" t="s">
        <v>206</v>
      </c>
    </row>
    <row r="26" ht="12.75">
      <c r="H26" t="s">
        <v>783</v>
      </c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 XXXI/184/2009
z dnia 28 grudnia 2009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6.625" style="1" customWidth="1"/>
    <col min="4" max="4" width="18.625" style="1" customWidth="1"/>
    <col min="5" max="16384" width="9.125" style="1" customWidth="1"/>
  </cols>
  <sheetData>
    <row r="1" spans="1:4" ht="15" customHeight="1">
      <c r="A1" s="626"/>
      <c r="B1" s="626"/>
      <c r="C1" s="626"/>
      <c r="D1" s="626"/>
    </row>
    <row r="2" spans="1:4" ht="15" customHeight="1">
      <c r="A2" s="563" t="s">
        <v>293</v>
      </c>
      <c r="B2" s="563"/>
      <c r="C2" s="563"/>
      <c r="D2" s="563"/>
    </row>
    <row r="4" ht="13.5" thickBot="1">
      <c r="D4" s="110" t="s">
        <v>110</v>
      </c>
    </row>
    <row r="5" spans="1:4" ht="13.5" thickBot="1">
      <c r="A5" s="89" t="s">
        <v>191</v>
      </c>
      <c r="B5" s="89" t="s">
        <v>69</v>
      </c>
      <c r="C5" s="89" t="s">
        <v>192</v>
      </c>
      <c r="D5" s="418"/>
    </row>
    <row r="6" spans="1:4" ht="12.75">
      <c r="A6" s="90"/>
      <c r="B6" s="90"/>
      <c r="C6" s="90" t="s">
        <v>68</v>
      </c>
      <c r="D6" s="89" t="s">
        <v>193</v>
      </c>
    </row>
    <row r="7" spans="1:4" ht="13.5" thickBot="1">
      <c r="A7" s="90"/>
      <c r="B7" s="90"/>
      <c r="C7" s="90"/>
      <c r="D7" s="91" t="s">
        <v>264</v>
      </c>
    </row>
    <row r="8" spans="1:4" ht="9" customHeight="1" thickBot="1">
      <c r="A8" s="92">
        <v>1</v>
      </c>
      <c r="B8" s="92">
        <v>2</v>
      </c>
      <c r="C8" s="92">
        <v>3</v>
      </c>
      <c r="D8" s="92">
        <v>5</v>
      </c>
    </row>
    <row r="9" spans="1:4" ht="19.5" customHeight="1">
      <c r="A9" s="93" t="s">
        <v>76</v>
      </c>
      <c r="B9" s="94" t="s">
        <v>194</v>
      </c>
      <c r="C9" s="93"/>
      <c r="D9" s="240">
        <v>20548274</v>
      </c>
    </row>
    <row r="10" spans="1:4" ht="19.5" customHeight="1">
      <c r="A10" s="95" t="s">
        <v>77</v>
      </c>
      <c r="B10" s="96" t="s">
        <v>137</v>
      </c>
      <c r="C10" s="95"/>
      <c r="D10" s="241">
        <v>23513783</v>
      </c>
    </row>
    <row r="11" spans="1:4" ht="19.5" customHeight="1">
      <c r="A11" s="95"/>
      <c r="B11" s="96" t="s">
        <v>195</v>
      </c>
      <c r="C11" s="95"/>
      <c r="D11" s="241"/>
    </row>
    <row r="12" spans="1:4" ht="19.5" customHeight="1" thickBot="1">
      <c r="A12" s="97"/>
      <c r="B12" s="98" t="s">
        <v>196</v>
      </c>
      <c r="C12" s="97"/>
      <c r="D12" s="242">
        <v>2965509</v>
      </c>
    </row>
    <row r="13" spans="1:4" ht="19.5" customHeight="1" thickBot="1">
      <c r="A13" s="89" t="s">
        <v>74</v>
      </c>
      <c r="B13" s="99" t="s">
        <v>197</v>
      </c>
      <c r="C13" s="100"/>
      <c r="D13" s="243"/>
    </row>
    <row r="14" spans="1:4" ht="19.5" customHeight="1" thickBot="1">
      <c r="A14" s="627" t="s">
        <v>91</v>
      </c>
      <c r="B14" s="628"/>
      <c r="C14" s="92"/>
      <c r="D14" s="244">
        <v>3141247</v>
      </c>
    </row>
    <row r="15" spans="1:4" ht="19.5" customHeight="1">
      <c r="A15" s="101" t="s">
        <v>76</v>
      </c>
      <c r="B15" s="102" t="s">
        <v>85</v>
      </c>
      <c r="C15" s="101" t="s">
        <v>92</v>
      </c>
      <c r="D15" s="245">
        <v>2819201</v>
      </c>
    </row>
    <row r="16" spans="1:4" ht="19.5" customHeight="1">
      <c r="A16" s="95" t="s">
        <v>77</v>
      </c>
      <c r="B16" s="96" t="s">
        <v>86</v>
      </c>
      <c r="C16" s="95" t="s">
        <v>92</v>
      </c>
      <c r="D16" s="241"/>
    </row>
    <row r="17" spans="1:4" ht="49.5" customHeight="1">
      <c r="A17" s="95" t="s">
        <v>78</v>
      </c>
      <c r="B17" s="103" t="s">
        <v>198</v>
      </c>
      <c r="C17" s="95" t="s">
        <v>117</v>
      </c>
      <c r="D17" s="241"/>
    </row>
    <row r="18" spans="1:4" ht="19.5" customHeight="1">
      <c r="A18" s="95" t="s">
        <v>65</v>
      </c>
      <c r="B18" s="96" t="s">
        <v>94</v>
      </c>
      <c r="C18" s="95" t="s">
        <v>118</v>
      </c>
      <c r="D18" s="241"/>
    </row>
    <row r="19" spans="1:4" ht="19.5" customHeight="1">
      <c r="A19" s="95" t="s">
        <v>84</v>
      </c>
      <c r="B19" s="96" t="s">
        <v>199</v>
      </c>
      <c r="C19" s="95" t="s">
        <v>119</v>
      </c>
      <c r="D19" s="241"/>
    </row>
    <row r="20" spans="1:4" ht="19.5" customHeight="1">
      <c r="A20" s="95" t="s">
        <v>87</v>
      </c>
      <c r="B20" s="96" t="s">
        <v>88</v>
      </c>
      <c r="C20" s="95" t="s">
        <v>93</v>
      </c>
      <c r="D20" s="241"/>
    </row>
    <row r="21" spans="1:4" ht="19.5" customHeight="1">
      <c r="A21" s="95" t="s">
        <v>90</v>
      </c>
      <c r="B21" s="96" t="s">
        <v>200</v>
      </c>
      <c r="C21" s="95" t="s">
        <v>97</v>
      </c>
      <c r="D21" s="241"/>
    </row>
    <row r="22" spans="1:4" ht="19.5" customHeight="1">
      <c r="A22" s="95" t="s">
        <v>96</v>
      </c>
      <c r="B22" s="96" t="s">
        <v>116</v>
      </c>
      <c r="C22" s="95" t="s">
        <v>201</v>
      </c>
      <c r="D22" s="241"/>
    </row>
    <row r="23" spans="1:4" ht="19.5" customHeight="1" thickBot="1">
      <c r="A23" s="93" t="s">
        <v>114</v>
      </c>
      <c r="B23" s="94" t="s">
        <v>115</v>
      </c>
      <c r="C23" s="93" t="s">
        <v>95</v>
      </c>
      <c r="D23" s="240">
        <v>322046</v>
      </c>
    </row>
    <row r="24" spans="1:4" ht="19.5" customHeight="1" thickBot="1">
      <c r="A24" s="627" t="s">
        <v>202</v>
      </c>
      <c r="B24" s="628"/>
      <c r="C24" s="92"/>
      <c r="D24" s="244">
        <v>175738</v>
      </c>
    </row>
    <row r="25" spans="1:4" ht="19.5" customHeight="1">
      <c r="A25" s="104" t="s">
        <v>76</v>
      </c>
      <c r="B25" s="105" t="s">
        <v>120</v>
      </c>
      <c r="C25" s="104" t="s">
        <v>99</v>
      </c>
      <c r="D25" s="246">
        <v>175738</v>
      </c>
    </row>
    <row r="26" spans="1:4" ht="19.5" customHeight="1">
      <c r="A26" s="95" t="s">
        <v>77</v>
      </c>
      <c r="B26" s="96" t="s">
        <v>98</v>
      </c>
      <c r="C26" s="95" t="s">
        <v>99</v>
      </c>
      <c r="D26" s="241"/>
    </row>
    <row r="27" spans="1:4" ht="49.5" customHeight="1">
      <c r="A27" s="95" t="s">
        <v>78</v>
      </c>
      <c r="B27" s="103" t="s">
        <v>205</v>
      </c>
      <c r="C27" s="95" t="s">
        <v>124</v>
      </c>
      <c r="D27" s="241"/>
    </row>
    <row r="28" spans="1:4" ht="19.5" customHeight="1">
      <c r="A28" s="95" t="s">
        <v>65</v>
      </c>
      <c r="B28" s="96" t="s">
        <v>121</v>
      </c>
      <c r="C28" s="95" t="s">
        <v>112</v>
      </c>
      <c r="D28" s="241"/>
    </row>
    <row r="29" spans="1:4" ht="19.5" customHeight="1">
      <c r="A29" s="95" t="s">
        <v>84</v>
      </c>
      <c r="B29" s="96" t="s">
        <v>122</v>
      </c>
      <c r="C29" s="95" t="s">
        <v>101</v>
      </c>
      <c r="D29" s="241"/>
    </row>
    <row r="30" spans="1:4" ht="19.5" customHeight="1">
      <c r="A30" s="95" t="s">
        <v>87</v>
      </c>
      <c r="B30" s="96" t="s">
        <v>89</v>
      </c>
      <c r="C30" s="95" t="s">
        <v>102</v>
      </c>
      <c r="D30" s="241"/>
    </row>
    <row r="31" spans="1:4" ht="19.5" customHeight="1">
      <c r="A31" s="95" t="s">
        <v>90</v>
      </c>
      <c r="B31" s="106" t="s">
        <v>123</v>
      </c>
      <c r="C31" s="107" t="s">
        <v>103</v>
      </c>
      <c r="D31" s="247"/>
    </row>
    <row r="32" spans="1:4" ht="19.5" customHeight="1" thickBot="1">
      <c r="A32" s="108" t="s">
        <v>96</v>
      </c>
      <c r="B32" s="109" t="s">
        <v>104</v>
      </c>
      <c r="C32" s="108" t="s">
        <v>100</v>
      </c>
      <c r="D32" s="248"/>
    </row>
    <row r="33" spans="1:4" ht="19.5" customHeight="1">
      <c r="A33" s="4"/>
      <c r="B33" s="5"/>
      <c r="C33" s="5"/>
      <c r="D33" s="5"/>
    </row>
    <row r="34" spans="1:3" ht="12.75">
      <c r="A34" s="3"/>
      <c r="C34" s="1" t="s">
        <v>784</v>
      </c>
    </row>
    <row r="35" spans="1:2" ht="14.25">
      <c r="A35" s="3" t="s">
        <v>204</v>
      </c>
      <c r="B35" s="1" t="s">
        <v>203</v>
      </c>
    </row>
    <row r="36" spans="1:3" ht="12.75">
      <c r="A36" s="3"/>
      <c r="C36" s="1" t="s">
        <v>787</v>
      </c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7
do uchwały Rady Gminy nr XXXI/184/2009
z dnia 28 grudnia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IDEK</cp:lastModifiedBy>
  <cp:lastPrinted>2010-07-01T08:21:33Z</cp:lastPrinted>
  <dcterms:created xsi:type="dcterms:W3CDTF">1998-12-09T13:02:10Z</dcterms:created>
  <dcterms:modified xsi:type="dcterms:W3CDTF">2010-07-01T08:22:33Z</dcterms:modified>
  <cp:category/>
  <cp:version/>
  <cp:contentType/>
  <cp:contentStatus/>
</cp:coreProperties>
</file>