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3" sheetId="1" r:id="rId1"/>
    <sheet name="4" sheetId="2" state="hidden" r:id="rId2"/>
    <sheet name="5jst" sheetId="3" state="hidden" r:id="rId3"/>
    <sheet name="zał 6" sheetId="4" r:id="rId4"/>
    <sheet name="zał 5" sheetId="5" state="hidden" r:id="rId5"/>
    <sheet name="8" sheetId="6" state="hidden" r:id="rId6"/>
    <sheet name="6" sheetId="7" state="hidden" r:id="rId7"/>
    <sheet name="5 dw" sheetId="8" state="hidden" r:id="rId8"/>
    <sheet name="8pl" sheetId="9" state="hidden" r:id="rId9"/>
  </sheets>
  <definedNames>
    <definedName name="_xlnm.Print_Area" localSheetId="5">'8'!$A$1:$F$43</definedName>
  </definedNames>
  <calcPr fullCalcOnLoad="1"/>
</workbook>
</file>

<file path=xl/sharedStrings.xml><?xml version="1.0" encoding="utf-8"?>
<sst xmlns="http://schemas.openxmlformats.org/spreadsheetml/2006/main" count="611" uniqueCount="338">
  <si>
    <t xml:space="preserve">       do uchwały Nr …....................  Rady Gminy Wydminy</t>
  </si>
  <si>
    <t>w złotych</t>
  </si>
  <si>
    <t>Lp.</t>
  </si>
  <si>
    <t>Dział</t>
  </si>
  <si>
    <t>Rozdz.</t>
  </si>
  <si>
    <t>§*</t>
  </si>
  <si>
    <t>łączne nakłady Finansowe</t>
  </si>
  <si>
    <t>Planowane wydatki</t>
  </si>
  <si>
    <t>Pozostała kwota na następne lata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</si>
  <si>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</si>
  <si>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</si>
  <si>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</si>
  <si>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</si>
  <si>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
z innych  źródeł</t>
  </si>
  <si>
    <t>środki wymienione
w art. 5 ust. 1 pkt 2 i 3 u.f.p.</t>
  </si>
  <si>
    <t>1.</t>
  </si>
  <si>
    <t>2.</t>
  </si>
  <si>
    <t>3.</t>
  </si>
  <si>
    <t>4.</t>
  </si>
  <si>
    <t>5.</t>
  </si>
  <si>
    <t>6.</t>
  </si>
  <si>
    <t>7.</t>
  </si>
  <si>
    <t>8.</t>
  </si>
  <si>
    <t>Ogółem</t>
  </si>
  <si>
    <t>x</t>
  </si>
  <si>
    <t>* - kol. 4 do wykorzystania fakultatywnego</t>
  </si>
  <si>
    <t>** - dla inwestycji wykazanych w kol. 11 nie należy wypełniać kol. 6,7,8,9 i 10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</si>
  <si>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</si>
  <si>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</si>
  <si>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</si>
  <si>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</si>
  <si>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</si>
  <si>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</si>
  <si>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</si>
  <si>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</si>
  <si>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</si>
  <si>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</si>
  <si>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</si>
  <si>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</si>
  <si>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</si>
  <si>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</si>
  <si>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</si>
  <si>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</si>
  <si>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</si>
  <si>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</si>
  <si>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</si>
  <si>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</si>
  <si>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</si>
  <si>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</si>
  <si>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</si>
  <si>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</si>
  <si>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</si>
  <si>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</si>
  <si>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Wydatki bieżące razem</t>
  </si>
  <si>
    <t>2.1</t>
  </si>
  <si>
    <t>Ogółem (1+2)</t>
  </si>
  <si>
    <t>Rozdział</t>
  </si>
  <si>
    <t>Wydatki
ogółem (6+10)</t>
  </si>
  <si>
    <t>Wydatki
bieżące</t>
  </si>
  <si>
    <t>Wydatki
majątkowe</t>
  </si>
  <si>
    <t>wynagrodzenia</t>
  </si>
  <si>
    <t>pochodne od wynagrodzeń</t>
  </si>
  <si>
    <t xml:space="preserve">       do Uchwały Nr ….............. Rady  Gminy Wydminy</t>
  </si>
  <si>
    <t>Dochody
ogółem</t>
  </si>
  <si>
    <t>dotacje</t>
  </si>
  <si>
    <t>L.p.</t>
  </si>
  <si>
    <t>Treść</t>
  </si>
  <si>
    <t>Klasyfikacja</t>
  </si>
  <si>
    <t>§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</si>
  <si>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</si>
  <si>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</si>
  <si>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</si>
  <si>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</si>
  <si>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</si>
  <si>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</si>
  <si>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</si>
  <si>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§ 952</t>
  </si>
  <si>
    <t>Pożyczki na finansowanie zadań realizowanych z udziałem środków pochodzących z budżetu UE</t>
  </si>
  <si>
    <t>§ 903</t>
  </si>
  <si>
    <t>Prywatyzacja majątku j.s.t.</t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</si>
  <si>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</si>
  <si>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</si>
  <si>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</si>
  <si>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</si>
  <si>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</si>
  <si>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</si>
  <si>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</si>
  <si>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</si>
  <si>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950</t>
  </si>
  <si>
    <t>Rozchody ogółem 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</si>
  <si>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</si>
  <si>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</si>
  <si>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</si>
  <si>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</si>
  <si>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</si>
  <si>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</si>
  <si>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</si>
  <si>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</si>
  <si>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</si>
  <si>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</si>
  <si>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</si>
  <si>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</si>
  <si>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</si>
  <si>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 xml:space="preserve">       do uchwały  Nr …………….Rady Gminy Wydminy</t>
  </si>
  <si>
    <t>z dnia ………………..</t>
  </si>
  <si>
    <t>Nazwa jednostki pomocniczej lub sołectwa</t>
  </si>
  <si>
    <t>kwota</t>
  </si>
  <si>
    <t>Sołectwa</t>
  </si>
  <si>
    <t>Berkowo</t>
  </si>
  <si>
    <t>Biała Giżycka</t>
  </si>
  <si>
    <t>Cybulki</t>
  </si>
  <si>
    <t>Czarnówka</t>
  </si>
  <si>
    <t>Dudka</t>
  </si>
  <si>
    <t>Gajrowskie</t>
  </si>
  <si>
    <t>Gawliki Małe</t>
  </si>
  <si>
    <t>Gawliki Wielkie</t>
  </si>
  <si>
    <t>Grądzkie</t>
  </si>
  <si>
    <t>Hejbuty</t>
  </si>
  <si>
    <t>Malinka</t>
  </si>
  <si>
    <t>Mazuchówka</t>
  </si>
  <si>
    <t>Okrągłe</t>
  </si>
  <si>
    <t>Orłowo</t>
  </si>
  <si>
    <t>Pamry</t>
  </si>
  <si>
    <t>Pańska Wola</t>
  </si>
  <si>
    <t>Pietrasze</t>
  </si>
  <si>
    <t>Radzie</t>
  </si>
  <si>
    <t>Ranty</t>
  </si>
  <si>
    <t>Siedliska</t>
  </si>
  <si>
    <t>Siemionki</t>
  </si>
  <si>
    <t>Sucholaski</t>
  </si>
  <si>
    <t>Szczepanki</t>
  </si>
  <si>
    <t>Szczybały Orłowskie</t>
  </si>
  <si>
    <t>Talki</t>
  </si>
  <si>
    <t>Wężówka</t>
  </si>
  <si>
    <t>Wydminy</t>
  </si>
  <si>
    <t>Zelki</t>
  </si>
  <si>
    <t>Jednostki pomocnicze</t>
  </si>
  <si>
    <t xml:space="preserve">       do uchwały  Nr ……. Rady Gminy Wydminy</t>
  </si>
  <si>
    <t>z dnia ………..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</si>
  <si>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</si>
  <si>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</si>
  <si>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</si>
  <si>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</si>
  <si>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</si>
  <si>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</si>
  <si>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Gminny Ośrodek Kultury w Wydminach</t>
  </si>
  <si>
    <t>Gminna Biblioteka Publiczna w Wydminach</t>
  </si>
  <si>
    <t xml:space="preserve">Dotacje dla podmiotów niezaliczanych do sektora finansów publicznych  </t>
  </si>
  <si>
    <t>Niepubliczny Punkt Wychowania Przedszkolnego "Mały Artysta" w Wydminach</t>
  </si>
  <si>
    <t>Niepubliczne Przedszkole Słoneczna Kraina w Wydminach</t>
  </si>
  <si>
    <t>Działalność na rzecz osób w wieku emerytalnym</t>
  </si>
  <si>
    <t xml:space="preserve">       do uchwały Nr ………. Rady Gminy Wydminy</t>
  </si>
  <si>
    <t>z dnia …………..</t>
  </si>
  <si>
    <t>Wyszczególnienie</t>
  </si>
  <si>
    <t>Plan dochodów</t>
  </si>
  <si>
    <t>Plan wydatków</t>
  </si>
  <si>
    <t>Dział, z tego:Zespół Szkół Ogólnokształcących w Wydminach</t>
  </si>
  <si>
    <t>-rozdział 80101</t>
  </si>
  <si>
    <t>-rozdział</t>
  </si>
  <si>
    <t>II</t>
  </si>
  <si>
    <t>III</t>
  </si>
  <si>
    <t>Przewodniczący Rady Gminy</t>
  </si>
  <si>
    <t xml:space="preserve">z dnia …...............  roku </t>
  </si>
  <si>
    <t>z dnia …......................  roku</t>
  </si>
  <si>
    <t>z dnia …................ roku</t>
  </si>
  <si>
    <t xml:space="preserve">Załącznik nr 8 </t>
  </si>
  <si>
    <t>Dz. 853 Rozdz. 85395</t>
  </si>
  <si>
    <t>2.3</t>
  </si>
  <si>
    <t>Dz. 852 Rozdz. 85214</t>
  </si>
  <si>
    <t>Załącznik nr 4</t>
  </si>
  <si>
    <t xml:space="preserve">   </t>
  </si>
  <si>
    <t xml:space="preserve">       do Uchwały Nr ….................  Rady Gminy Wydminy</t>
  </si>
  <si>
    <r>
      <t>*</t>
    </r>
    <r>
      <rPr>
        <vertAlign val="superscript"/>
        <sz val="10"/>
        <rFont val="Arial CE"/>
        <family val="2"/>
      </rPr>
      <t>)</t>
    </r>
    <r>
      <rPr>
        <sz val="10"/>
        <rFont val="Arial CE"/>
        <family val="2"/>
      </rPr>
      <t xml:space="preserve"> - kol. 3 do wykorzystania fakultatywnego</t>
    </r>
  </si>
  <si>
    <t>Urząd Gminy Wydminy</t>
  </si>
  <si>
    <t>Kultura, sztuka, ochrona dóbr kultury i dziedzictwa narodowego</t>
  </si>
  <si>
    <t>600</t>
  </si>
  <si>
    <t>60016</t>
  </si>
  <si>
    <t>Kredyty na finansowanie zadań realizowanych z udziałem środków pochodzących z budżetu UE</t>
  </si>
  <si>
    <t>Kredyty, w tym:</t>
  </si>
  <si>
    <t>Pożyczki, w tym:</t>
  </si>
  <si>
    <t>Spłaty kredytów, w tym:</t>
  </si>
  <si>
    <t>Spłaty kredytów otrzymanych na finansowanie zadań realizowanych z udziałem środków pochodzacych z budżetu UE</t>
  </si>
  <si>
    <t>Spłaty pożyczek, w tym</t>
  </si>
  <si>
    <t>Dział, z tego: Szkoła Podstawowa w Gawlikach Wielkich</t>
  </si>
  <si>
    <t>Wspieranie rozwoju sportu</t>
  </si>
  <si>
    <t>Pozostała kwota na lata następne</t>
  </si>
  <si>
    <t xml:space="preserve"> </t>
  </si>
  <si>
    <t>2020r</t>
  </si>
  <si>
    <t>2021 r</t>
  </si>
  <si>
    <t>Waldemar Antoni Samborski</t>
  </si>
  <si>
    <t>Regionalny Program Operacyjny Województwa Warmińsko - Mazurskiego na lata 2014-2020 -RPWM.11.00.00 Włączenie społeczne, RPWM.11.02.03 Ułatwienie dostępu do usług społecznych, w tym integracja ze środowiskiem lokalnym - projekty konkursowe "Punkt Konsultacyjny ds. Przemocy w Rodzinie w Wydminach 2"</t>
  </si>
  <si>
    <t>Załącznik nr 3</t>
  </si>
  <si>
    <t>Dz. 851 Rozdz. 85149</t>
  </si>
  <si>
    <t>Regionalny Program Operacyjny Województwa Warmińsko - Mazurskiego na lata 2014-2020 -RPWM.11.01.01 Włączenie społeczne, Aktywizacja społeczna i zawodowa osób wykluczonych oraz zagrożonych wykluczeniem społecznym -  projekty konkursowe "Klub Integracji Społecznej w Wydminach 2"</t>
  </si>
  <si>
    <t>Nazwa zadania inwestycyjnego realizowanego w 2020 roku</t>
  </si>
  <si>
    <t>2.2</t>
  </si>
  <si>
    <t>Wsparcie poprzez dofinansowanie wkładów włąsnych</t>
  </si>
  <si>
    <t>Wspieranie i upowszechnianie kultury fizycznej i sportu</t>
  </si>
  <si>
    <t xml:space="preserve">       do Uchwały Nr …........Rady  Gminy Wydminy </t>
  </si>
  <si>
    <t>1.2</t>
  </si>
  <si>
    <t>Dz. 926 Rozdz. 92605</t>
  </si>
  <si>
    <t>1.3</t>
  </si>
  <si>
    <t>Dz.926 Rozdz. 92605</t>
  </si>
  <si>
    <t>1.4</t>
  </si>
  <si>
    <t>2021r.</t>
  </si>
  <si>
    <t>2022r.</t>
  </si>
  <si>
    <t>2,5</t>
  </si>
  <si>
    <t>2,3</t>
  </si>
  <si>
    <t>2,4</t>
  </si>
  <si>
    <t>Regionalny Program Operacyjny Województwa Warmińsko - Mazurskiego na lata 2014-2020 - Realizacja projektu "Pomyślny wiatr" w ramach działania RPWM.11.02.,00" Ułatwienie  dostępu do przystępnych cenowo, trwałych oraz wysokiej jakości usług, w tym opieki zdrowotnej i usług socjalnych świadczonych w interesie ogólnym", a Poddziałania: RPWM.11.02.03 Ułatwienie dostępu do usług społecznych, w tym integracja ze środowiskiem  lokalnym.</t>
  </si>
  <si>
    <t>Dz. 852 Rozdz. 85295</t>
  </si>
  <si>
    <t>Program Operacyjny "Rybactwo i Morze", działanie "Realizacja lokalnych strategii rozwoju kierowanych przez społeczność", Priorytet 4. Zwiększenie zatrudnienia i spójności terytorialnej" "Budowa skateparku w Wydminach"</t>
  </si>
  <si>
    <t>Planowane wydatki na inwestycje wieloletnie przewidziane do realizacji w 2023roku**</t>
  </si>
  <si>
    <t>700</t>
  </si>
  <si>
    <t>70005</t>
  </si>
  <si>
    <t>Wykup gruntów i nieruchomości</t>
  </si>
  <si>
    <t>710</t>
  </si>
  <si>
    <t>71004</t>
  </si>
  <si>
    <t>Plan zagospodarowania przestrzennego terenów połozonych na półwyspie w obrębie geodezyjnym Sucholaski, gmina Wydminy</t>
  </si>
  <si>
    <t>Opracowanie Miejscowego Planu Zagospodarowania Przestrzennego wyspy wydmińskiej- etap II</t>
  </si>
  <si>
    <t>Opracowanie planu miejscowego dla części miejscowości Wydminy obejmującego nieruchomości znajdujące się na obszarze oddziaływania elektrowni wiatrowych</t>
  </si>
  <si>
    <t>750</t>
  </si>
  <si>
    <t>010</t>
  </si>
  <si>
    <t>71035</t>
  </si>
  <si>
    <t>801</t>
  </si>
  <si>
    <t>80101</t>
  </si>
  <si>
    <t>Kompleksowa termomodernizacja budynków Szkoły Podstawowej w Gawlikach Wielkich</t>
  </si>
  <si>
    <t>Szkoła Podstawowa w Galikach Wielkich</t>
  </si>
  <si>
    <t>900</t>
  </si>
  <si>
    <t>90015</t>
  </si>
  <si>
    <t>Opracowanie dokumentacji technicznej oświetlenia drogi gminnej ul. Giżyckiej w Wydminach</t>
  </si>
  <si>
    <t>90095</t>
  </si>
  <si>
    <t>Montaż systemu monitoringu w Szkole Podstawowej w Gawlikach Wielkich</t>
  </si>
  <si>
    <t>2023r.</t>
  </si>
  <si>
    <t>Zakup i montaż lamp solarnych w sołectwie Gawliki Wielkie</t>
  </si>
  <si>
    <t>Zakup i montaż lamp solarnych w sołectwie Hejbuty</t>
  </si>
  <si>
    <t>Zakup i montaż lamp solarnych w sołectwie Szczybały Orłowskie</t>
  </si>
  <si>
    <t>Zakup i montaż lamp solarnych w sołectwie Talki</t>
  </si>
  <si>
    <t>Zakup i montaż lamp solarnych w sołectwie Wydminy</t>
  </si>
  <si>
    <t>Zakup i montaż lamp solarnych w sołectwie Orłowo</t>
  </si>
  <si>
    <t>921</t>
  </si>
  <si>
    <t>92109</t>
  </si>
  <si>
    <t>Utwardzenie kostką brukową terenu pod wiatą w Pamrach</t>
  </si>
  <si>
    <t>Zakup i montaż wiaty sołeckiej w Radziach</t>
  </si>
  <si>
    <t>Utwardzenie kostką brukową terenu pod wiatą w Gawlikach Małych</t>
  </si>
  <si>
    <t>Nauka, szkolnictwo wyższe, edukacja, oświata i wychownie</t>
  </si>
  <si>
    <t>§ 905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</si>
  <si>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okreslonuymi w odrębnych ustawach</t>
  </si>
  <si>
    <t>Zagospodarowanie brzegu Jeziora Wydmińskiego poprzez budowę plaży z obiektami towarzyszącymi w tym hangar na sprzęt pływający, slip i pomost.</t>
  </si>
  <si>
    <t>Zakup sprzętu i wyposażenia w ramach programu "Laboratoria przyszłości" w Szkole podstawowej w Gawlikach Wielkich</t>
  </si>
  <si>
    <t>Zakup sprzętu i wyposażenia w ramach programu "Laboratoria przyszłości" w Zespole Szkół Ogólnokształcących w Wydminach</t>
  </si>
  <si>
    <t>Zespół Szkół Ogólnokształcących w Wydminach</t>
  </si>
  <si>
    <t>Zadania inwestycyjne przewidziane do realizacji w 2023 r. (jednoroczne i wieloletnie przewidziane do realizacji w 2024 r.)</t>
  </si>
  <si>
    <t>rok budżetowy 2023 (8+9+10+11)</t>
  </si>
  <si>
    <t>Przewidywane wykonanie za 2022 rok</t>
  </si>
  <si>
    <t>Zakup i montaż wiaty przystankowej w Pamrach</t>
  </si>
  <si>
    <t>Zakup i montaż wiaty przystankowej w Wężówce</t>
  </si>
  <si>
    <t>Zakup i montaż elementów siłowni i placu zabaw w sołectwie Pańska Wola</t>
  </si>
  <si>
    <t>Zakup i montaż ogrodzenia placu zabaw w sołectwie Hejbuty</t>
  </si>
  <si>
    <t>Zakup i montaż elementów siłowni i placu zabaw w sołectwie Cybulki</t>
  </si>
  <si>
    <t>Zakup i montaż urządzeń sportowych, elementów placu zabaw w sołectwie Grądzkie</t>
  </si>
  <si>
    <t>Wykonanie zadaszenia, montaż platformy dla niepełnosprawnych, przebudowa schodów zewnętrznych oraz zakup wyposażenia na potrzeby zapewnienia dostępności komunikacyjno-informacyjnej - Program Dostępny Samorząd</t>
  </si>
  <si>
    <t>Opracowanie dokumentacji technicznej remontu nawierzchni drogi gminnej na działce nr 315 w Sucholaskach</t>
  </si>
  <si>
    <t>Budowa chodnika przy ul. Kościelnej w Wydminach</t>
  </si>
  <si>
    <t>Zakup i montaż lamp solarnych w sołectwie Sucholaski</t>
  </si>
  <si>
    <t>Zakup i montaż lamp solarnych w sołectwie Mazuchówka</t>
  </si>
  <si>
    <t>Zakup i montaż elementów siłowni plenerowej w sołectwie Dudka</t>
  </si>
  <si>
    <t>Rewitalizacja budynków zdegradowanych niezbędnych do życia i prowadzenia gospodarstw domowych mieszkańców centrum Wydmin</t>
  </si>
  <si>
    <t>Przebudowa drogi nr 136019N na odcinku od ul. Kajki w Wydminach do m. Mazuchówka</t>
  </si>
  <si>
    <t>01095</t>
  </si>
  <si>
    <t>Wykonanie dokumentacji projektowej i budowa sieci kanalizacji sanitarnej i wodociągowej w Wydminach</t>
  </si>
  <si>
    <t>Zagospodarowanie centrum Wydmin w ramach zadania Wydminy w duchu tradycji i kultury</t>
  </si>
  <si>
    <t>75095</t>
  </si>
  <si>
    <t>2023 r.</t>
  </si>
  <si>
    <t>Wykonanie na 31.12.2022 rok</t>
  </si>
  <si>
    <t xml:space="preserve">z dnia ….............. </t>
  </si>
  <si>
    <t>2024r</t>
  </si>
  <si>
    <t>Dz. 750 Rozdz. 75095</t>
  </si>
  <si>
    <t>Program Operacyjny Wiedza Edukacja Rozwój 2014-2020, Działanie 2.18 Wysokiej jakości usługi administracyjne, zadanie pn; "Wykonanie zadaszenia, montaż platformy dla niepełnosprawnych, przebudowa schodów zewnętrznych oraz zakup wyposażenia na potrzeby zapewnienia dostępności komunikacyjno- informacyjnej- Program Dostępny Samorząd".</t>
  </si>
  <si>
    <t>2024r.</t>
  </si>
  <si>
    <t>Dochody i wydatki związane z realizacją zadań realizowanych na podstawie umów lub porozumień między jednostkami samorządu terytorialnego w 2023r.</t>
  </si>
  <si>
    <t>Wydatki jednostek pomocniczych w 2023 r.</t>
  </si>
  <si>
    <t xml:space="preserve"> Przychody i rozchody budżetu w 2023 r.</t>
  </si>
  <si>
    <t>Zestawienie planowanych kwot dotacji udzielanych z budżetu jst, realizowanych przez podmioty należące i nienależące do sektora finansów publicznych w 2023 r.</t>
  </si>
  <si>
    <t>Niepubliczne Żłobki  w Wydminach</t>
  </si>
  <si>
    <t>Plan dochodów i wydatków Rządowego Funduszu Polski Ład: Program Inwestycji Strategicznych</t>
  </si>
  <si>
    <t>Paragraf</t>
  </si>
  <si>
    <t>Dochody</t>
  </si>
  <si>
    <t>Wydatki</t>
  </si>
  <si>
    <t>Środki otrzymane z Rządowego Funduszu Polski Ład: Program Inwestycji Strategicznych na realizację zadań inwestycyjnych</t>
  </si>
  <si>
    <r>
      <t xml:space="preserve">Wydatki poniesione ze środków z Rządowego Funduszu Polski Ład: Program Inwestycji Strategicznych na realizację zadań inwestycyjnych </t>
    </r>
    <r>
      <rPr>
        <i/>
        <sz val="9"/>
        <rFont val="Times New Roman"/>
        <family val="1"/>
      </rPr>
      <t>(przebudowa drogi do Mazuchówki)</t>
    </r>
  </si>
  <si>
    <r>
      <t xml:space="preserve">Wydatki poniesione ze środków z Rządowego Funduszu Polski Ład: Program Inwestycji Strategicznych na realizację zadań inwestycyjnych </t>
    </r>
    <r>
      <rPr>
        <i/>
        <sz val="9"/>
        <rFont val="Times New Roman"/>
        <family val="1"/>
      </rPr>
      <t>(rewitalizacja budynków w centrum Wydmin)</t>
    </r>
  </si>
  <si>
    <r>
      <t xml:space="preserve">Wydatki poniesione ze środków z Rządowego Funduszu Polski Ład: Program Inwestycji Strategicznych na realizację zadań inwestycyjnych </t>
    </r>
    <r>
      <rPr>
        <i/>
        <sz val="9"/>
        <rFont val="Times New Roman"/>
        <family val="1"/>
      </rPr>
      <t>(zagospodarowania brzegu jeziora Wydmińskiego)</t>
    </r>
  </si>
  <si>
    <t>6370</t>
  </si>
  <si>
    <r>
      <t xml:space="preserve">Wydatki poniesione ze środków z Rządowego Funduszu Polski Ład: Program Inwestycji Strategicznych na realizację zadań inwestycyjnych </t>
    </r>
    <r>
      <rPr>
        <i/>
        <sz val="9"/>
        <rFont val="Times New Roman"/>
        <family val="1"/>
      </rPr>
      <t>(budowa sieci kanaliz. wodociąg.)</t>
    </r>
  </si>
  <si>
    <r>
      <t xml:space="preserve">Wydatki poniesione ze środków z Rządowego Funduszu Polski Ład: Program Inwestycji Strategicznych na realizację zadań inwestycyjnych </t>
    </r>
    <r>
      <rPr>
        <i/>
        <sz val="9"/>
        <rFont val="Times New Roman"/>
        <family val="1"/>
      </rPr>
      <t>(Zagospodarowanie centrum Wydmin)</t>
    </r>
  </si>
  <si>
    <t>Przewodniczący Rady Gminy Wydminy</t>
  </si>
  <si>
    <t>do Uchwały nr…</t>
  </si>
  <si>
    <t>Plan dochodów w łącznej kwocie rachunku dochodów samorządowych jednostek budżetowych prowadzących działalność na podstawie ustawy Prawo oświatowe  i wydatków nimi finansowanych na 2023 rok</t>
  </si>
  <si>
    <t>W zadaniu 2.1 niefinansowy udział gminy 59 850,00zł.</t>
  </si>
  <si>
    <t>Opracowanie dokumentacji technicznej remontu nawierzchni drogi gminnej w Sucholaskach</t>
  </si>
  <si>
    <t>Opracowanie programu funkcjonalno- użytkowego na potrzeby wykonania dokumentacji projektowej i budowy sieci kanalizacji sanitarnej i wodociągowej w Wydminach</t>
  </si>
  <si>
    <t>Przychody ze spłat pożyczek</t>
  </si>
  <si>
    <t>§ 951</t>
  </si>
  <si>
    <t>9.</t>
  </si>
  <si>
    <t>Dokumentacja techniczna modernizacji Sali Integracji Twórczej</t>
  </si>
  <si>
    <t>Program Operacyjny "Polska Cyfrowa", Oś Priorytetowa V: Rozwój cyfrowy JST oraz wzmocnienie cyfrowej odporności na zagrożenia  "Rozbudowa systemu informatycznego w Urzędzie Gminy "</t>
  </si>
  <si>
    <t>Dz. 801 Rozdz. 80195</t>
  </si>
  <si>
    <t>Program Erasmus+ , dofinansowany poprzez Fundację Rozwoju Systemu Edukacji (FRSE), która pełni rolę Narodowej Agencji Programu Erasmus+. Akcja kluczowa 1 Mobilność Edukacyjna Osób, projekt pn. „Podróże kształcą”.</t>
  </si>
  <si>
    <t>1,1</t>
  </si>
  <si>
    <t>2,1</t>
  </si>
  <si>
    <t>Regionalny Program Operacyjny Województwa Warmińsko- Mazurskiego Na lata 2014-2020- RPWM 11.00.00 Włączenie społeczne, RPWM 11.02.03 Ułatwienie dostępu do usług społecznych, w tym integracja ze środowiskiem lokalnym- projekty konkursowe "Punkt Konsultacyjny ds. Przemocy"</t>
  </si>
  <si>
    <t>01043</t>
  </si>
  <si>
    <t>Wykonanie nawierzchni drogi gminnej w miejscowości Sucholaski</t>
  </si>
  <si>
    <t>Przewodnicząc Rady Gminy</t>
  </si>
  <si>
    <t xml:space="preserve">       Waldemar Antoni Samborski</t>
  </si>
  <si>
    <t>Dochody i wydatki związane z realizacją zadań z zakresu administracji rządowej realizowanych na podstawie umów lub porozumień z organami administracji rządowej w 2023 roku</t>
  </si>
  <si>
    <t>Załącznik nr 5, do Uchwały….. Rady Gminy Wydminy</t>
  </si>
  <si>
    <t>Dz.750  Rozdz.   75095</t>
  </si>
  <si>
    <t>W zadaniu 2.4 wkład własny 12 280,00zł</t>
  </si>
  <si>
    <t>Odwodnienie i utwardzenie terenu przy świetlicy w Gawlikach Wielkich</t>
  </si>
  <si>
    <t>(przewidziane do realizacji w roku 2023, 2024 i 2025 kwoty dofinansowań do zadań inwestycyjnych)</t>
  </si>
  <si>
    <t>Remont kaplicy cmentarnej w miejscowości Wydminy</t>
  </si>
  <si>
    <t>Przebudowa drogi gminnej nr 136045N od miejscowości Cybulki do miejscowości Wężówka</t>
  </si>
  <si>
    <t>Program Rozwoju Obszarów Wiejskich na lata 2014-2020 , w ramach Europejskiego Funduszu Rolnego na rzecz Rozwoju Obszarów Wiejskich, zadanie pn. " Przebudowa drogi gminnej nr 136045N od miejsocowości Cybulki do miejscowości Wężówka".</t>
  </si>
  <si>
    <t>Dz.600 Rozdz. 60016</t>
  </si>
  <si>
    <t>W zadaniu 1.1 wkład własny 95 029,04zł</t>
  </si>
  <si>
    <r>
      <t xml:space="preserve">Wydatki poniesione ze środków z Rządowego Funduszu Polski Ład: Program Inwestycji Strategicznych na realizację zadań inwestycyjnych </t>
    </r>
    <r>
      <rPr>
        <i/>
        <sz val="9"/>
        <rFont val="Times New Roman"/>
        <family val="1"/>
      </rPr>
      <t xml:space="preserve"> (remont kaplicy))</t>
    </r>
  </si>
  <si>
    <t>Załącznik nr 5</t>
  </si>
  <si>
    <t>01044</t>
  </si>
  <si>
    <t>Opracowanie projektu technicznego odprowadzenia ścieków z oczyszczalni w mjesc. Dudka</t>
  </si>
  <si>
    <t xml:space="preserve">Załącznik nr 6 </t>
  </si>
  <si>
    <t>Załącznik nr 8</t>
  </si>
  <si>
    <t>Remont- utwardzenie drogi gminnej 136010N w miejscowości Orłowo</t>
  </si>
  <si>
    <t>Opracowanie programu funkcjonalno- uzytkowego na potrzeby inwestycji pn. "Wykonanie dokumentacji oraz budowa sieci wodociagowej do miejsowości Okrągłe oraz modernizacja istniejacej sieci w miejscowości Biała Gizycka"</t>
  </si>
  <si>
    <t>70095</t>
  </si>
  <si>
    <t>Opracowanie kompletnej dokumentacji budowy obiektów gospodarczych na działkach gminnych przy ul. Grunwaldzkiej w Wydminach</t>
  </si>
  <si>
    <t>Załącznik nr6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</si>
</sst>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#,##0.00;[Red]#,##0.00"/>
    <numFmt numFmtId="173" formatCode="#,##0.00\ &quot;zł&quot;"/>
    <numFmt numFmtId="174" formatCode="00\-000"/>
    <numFmt numFmtId="175" formatCode="[$-415]dddd\,\ d\ mmmm\ yyyy"/>
    <numFmt numFmtId="176" formatCode="0.000"/>
    <numFmt numFmtId="177" formatCode="0.0"/>
  </numFmts>
  <fonts count="6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sz val="6"/>
      <name val="Arial CE"/>
      <family val="2"/>
    </font>
    <font>
      <b/>
      <sz val="12"/>
      <name val="Arial"/>
      <family val="2"/>
    </font>
    <font>
      <i/>
      <sz val="9"/>
      <name val="Arial CE"/>
      <family val="2"/>
    </font>
    <font>
      <vertAlign val="superscript"/>
      <sz val="10"/>
      <name val="Arial CE"/>
      <family val="2"/>
    </font>
    <font>
      <b/>
      <sz val="11"/>
      <name val="Arial"/>
      <family val="2"/>
    </font>
    <font>
      <i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sz val="13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Arial"/>
      <family val="2"/>
    </font>
    <font>
      <sz val="11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0"/>
      <color indexed="10"/>
      <name val="Arial CE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9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sz val="10"/>
      <color rgb="FFFF0000"/>
      <name val="Arial CE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theme="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4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20" fillId="0" borderId="0" xfId="52" applyFont="1">
      <alignment/>
      <protection/>
    </xf>
    <xf numFmtId="0" fontId="0" fillId="0" borderId="0" xfId="0" applyAlignment="1">
      <alignment horizontal="right"/>
    </xf>
    <xf numFmtId="0" fontId="23" fillId="2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/>
      <protection/>
    </xf>
    <xf numFmtId="0" fontId="20" fillId="0" borderId="10" xfId="52" applyFont="1" applyBorder="1">
      <alignment/>
      <protection/>
    </xf>
    <xf numFmtId="4" fontId="23" fillId="0" borderId="11" xfId="52" applyNumberFormat="1" applyFont="1" applyBorder="1">
      <alignment/>
      <protection/>
    </xf>
    <xf numFmtId="4" fontId="23" fillId="0" borderId="10" xfId="52" applyNumberFormat="1" applyFont="1" applyBorder="1">
      <alignment/>
      <protection/>
    </xf>
    <xf numFmtId="0" fontId="20" fillId="0" borderId="12" xfId="52" applyFont="1" applyBorder="1">
      <alignment/>
      <protection/>
    </xf>
    <xf numFmtId="4" fontId="20" fillId="0" borderId="12" xfId="52" applyNumberFormat="1" applyFont="1" applyBorder="1">
      <alignment/>
      <protection/>
    </xf>
    <xf numFmtId="0" fontId="20" fillId="0" borderId="12" xfId="52" applyFont="1" applyBorder="1" applyAlignment="1">
      <alignment horizontal="center"/>
      <protection/>
    </xf>
    <xf numFmtId="0" fontId="20" fillId="0" borderId="12" xfId="52" applyFont="1" applyBorder="1" applyAlignment="1">
      <alignment horizontal="center" wrapText="1"/>
      <protection/>
    </xf>
    <xf numFmtId="4" fontId="20" fillId="0" borderId="12" xfId="52" applyNumberFormat="1" applyFont="1" applyBorder="1" applyAlignment="1">
      <alignment horizontal="center"/>
      <protection/>
    </xf>
    <xf numFmtId="0" fontId="23" fillId="0" borderId="12" xfId="52" applyFont="1" applyBorder="1" applyAlignment="1">
      <alignment horizontal="center" wrapText="1"/>
      <protection/>
    </xf>
    <xf numFmtId="4" fontId="23" fillId="0" borderId="12" xfId="52" applyNumberFormat="1" applyFont="1" applyBorder="1">
      <alignment/>
      <protection/>
    </xf>
    <xf numFmtId="3" fontId="20" fillId="0" borderId="12" xfId="52" applyNumberFormat="1" applyFont="1" applyBorder="1" applyAlignment="1">
      <alignment horizontal="center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center"/>
    </xf>
    <xf numFmtId="0" fontId="27" fillId="0" borderId="0" xfId="0" applyFont="1" applyAlignment="1">
      <alignment/>
    </xf>
    <xf numFmtId="0" fontId="27" fillId="2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27" fillId="0" borderId="10" xfId="0" applyNumberFormat="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 indent="1"/>
    </xf>
    <xf numFmtId="3" fontId="0" fillId="0" borderId="12" xfId="0" applyNumberFormat="1" applyBorder="1" applyAlignment="1">
      <alignment vertical="center"/>
    </xf>
    <xf numFmtId="0" fontId="31" fillId="0" borderId="0" xfId="0" applyFont="1" applyAlignment="1">
      <alignment/>
    </xf>
    <xf numFmtId="0" fontId="20" fillId="0" borderId="15" xfId="52" applyFont="1" applyBorder="1">
      <alignment/>
      <protection/>
    </xf>
    <xf numFmtId="0" fontId="20" fillId="0" borderId="14" xfId="52" applyFont="1" applyBorder="1" applyAlignment="1">
      <alignment horizontal="center"/>
      <protection/>
    </xf>
    <xf numFmtId="4" fontId="20" fillId="0" borderId="14" xfId="52" applyNumberFormat="1" applyFont="1" applyBorder="1">
      <alignment/>
      <protection/>
    </xf>
    <xf numFmtId="3" fontId="20" fillId="0" borderId="14" xfId="52" applyNumberFormat="1" applyFont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24" fillId="20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24" fillId="20" borderId="17" xfId="0" applyFont="1" applyFill="1" applyBorder="1" applyAlignment="1">
      <alignment horizontal="center" vertical="center"/>
    </xf>
    <xf numFmtId="0" fontId="24" fillId="20" borderId="18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24" fillId="20" borderId="17" xfId="0" applyFont="1" applyFill="1" applyBorder="1" applyAlignment="1">
      <alignment vertical="center"/>
    </xf>
    <xf numFmtId="0" fontId="1" fillId="20" borderId="17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4" fillId="20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24" fillId="0" borderId="10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29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0" fontId="0" fillId="0" borderId="3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27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49" fontId="20" fillId="0" borderId="10" xfId="0" applyNumberFormat="1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7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21" fillId="0" borderId="0" xfId="0" applyFont="1" applyAlignment="1">
      <alignment horizontal="right" wrapText="1"/>
    </xf>
    <xf numFmtId="0" fontId="57" fillId="0" borderId="0" xfId="0" applyFont="1" applyAlignment="1">
      <alignment vertical="center"/>
    </xf>
    <xf numFmtId="4" fontId="20" fillId="0" borderId="0" xfId="52" applyNumberFormat="1" applyFont="1">
      <alignment/>
      <protection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27" fillId="0" borderId="10" xfId="0" applyNumberFormat="1" applyFont="1" applyBorder="1" applyAlignment="1">
      <alignment vertical="center"/>
    </xf>
    <xf numFmtId="0" fontId="25" fillId="0" borderId="38" xfId="0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right" vertical="center"/>
    </xf>
    <xf numFmtId="4" fontId="24" fillId="0" borderId="16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20" fillId="0" borderId="16" xfId="0" applyFont="1" applyBorder="1" applyAlignment="1">
      <alignment horizontal="center" vertical="center"/>
    </xf>
    <xf numFmtId="49" fontId="20" fillId="0" borderId="16" xfId="0" applyNumberFormat="1" applyFont="1" applyBorder="1" applyAlignment="1">
      <alignment vertical="center"/>
    </xf>
    <xf numFmtId="0" fontId="20" fillId="0" borderId="16" xfId="0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3" fontId="0" fillId="0" borderId="16" xfId="0" applyNumberFormat="1" applyBorder="1" applyAlignment="1">
      <alignment/>
    </xf>
    <xf numFmtId="0" fontId="20" fillId="0" borderId="0" xfId="0" applyFont="1" applyAlignment="1">
      <alignment vertical="center"/>
    </xf>
    <xf numFmtId="0" fontId="0" fillId="0" borderId="16" xfId="0" applyBorder="1" applyAlignment="1">
      <alignment wrapText="1"/>
    </xf>
    <xf numFmtId="0" fontId="20" fillId="0" borderId="38" xfId="0" applyFont="1" applyBorder="1" applyAlignment="1">
      <alignment vertical="center" wrapText="1"/>
    </xf>
    <xf numFmtId="49" fontId="1" fillId="0" borderId="38" xfId="0" applyNumberFormat="1" applyFont="1" applyBorder="1" applyAlignment="1">
      <alignment vertical="center" wrapText="1"/>
    </xf>
    <xf numFmtId="49" fontId="1" fillId="0" borderId="39" xfId="0" applyNumberFormat="1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center" vertical="center"/>
    </xf>
    <xf numFmtId="166" fontId="1" fillId="0" borderId="39" xfId="0" applyNumberFormat="1" applyFont="1" applyBorder="1" applyAlignment="1">
      <alignment horizontal="right" vertical="center"/>
    </xf>
    <xf numFmtId="166" fontId="1" fillId="0" borderId="16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vertical="center" wrapText="1"/>
    </xf>
    <xf numFmtId="49" fontId="1" fillId="0" borderId="29" xfId="0" applyNumberFormat="1" applyFont="1" applyBorder="1" applyAlignment="1">
      <alignment vertical="center" wrapText="1"/>
    </xf>
    <xf numFmtId="4" fontId="1" fillId="0" borderId="20" xfId="0" applyNumberFormat="1" applyFont="1" applyBorder="1" applyAlignment="1">
      <alignment vertical="center"/>
    </xf>
    <xf numFmtId="0" fontId="20" fillId="0" borderId="38" xfId="0" applyFont="1" applyBorder="1" applyAlignment="1">
      <alignment horizontal="center" vertical="center"/>
    </xf>
    <xf numFmtId="166" fontId="1" fillId="0" borderId="38" xfId="0" applyNumberFormat="1" applyFont="1" applyBorder="1" applyAlignment="1">
      <alignment horizontal="right" vertical="center"/>
    </xf>
    <xf numFmtId="4" fontId="23" fillId="0" borderId="16" xfId="52" applyNumberFormat="1" applyFont="1" applyBorder="1">
      <alignment/>
      <protection/>
    </xf>
    <xf numFmtId="4" fontId="20" fillId="0" borderId="42" xfId="52" applyNumberFormat="1" applyFont="1" applyBorder="1">
      <alignment/>
      <protection/>
    </xf>
    <xf numFmtId="3" fontId="20" fillId="0" borderId="43" xfId="52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20" fillId="0" borderId="39" xfId="0" applyFont="1" applyBorder="1" applyAlignment="1">
      <alignment vertical="center" wrapText="1"/>
    </xf>
    <xf numFmtId="0" fontId="21" fillId="0" borderId="40" xfId="0" applyFont="1" applyBorder="1" applyAlignment="1">
      <alignment vertical="center" wrapText="1"/>
    </xf>
    <xf numFmtId="4" fontId="20" fillId="0" borderId="44" xfId="52" applyNumberFormat="1" applyFont="1" applyBorder="1">
      <alignment/>
      <protection/>
    </xf>
    <xf numFmtId="4" fontId="58" fillId="0" borderId="16" xfId="52" applyNumberFormat="1" applyFont="1" applyBorder="1">
      <alignment/>
      <protection/>
    </xf>
    <xf numFmtId="4" fontId="20" fillId="0" borderId="16" xfId="52" applyNumberFormat="1" applyFont="1" applyBorder="1">
      <alignment/>
      <protection/>
    </xf>
    <xf numFmtId="4" fontId="20" fillId="0" borderId="39" xfId="52" applyNumberFormat="1" applyFont="1" applyBorder="1">
      <alignment/>
      <protection/>
    </xf>
    <xf numFmtId="49" fontId="22" fillId="0" borderId="40" xfId="0" applyNumberFormat="1" applyFont="1" applyBorder="1" applyAlignment="1">
      <alignment horizontal="center"/>
    </xf>
    <xf numFmtId="0" fontId="20" fillId="0" borderId="45" xfId="52" applyFont="1" applyBorder="1">
      <alignment/>
      <protection/>
    </xf>
    <xf numFmtId="49" fontId="22" fillId="0" borderId="46" xfId="0" applyNumberFormat="1" applyFont="1" applyBorder="1" applyAlignment="1">
      <alignment horizontal="center"/>
    </xf>
    <xf numFmtId="49" fontId="22" fillId="0" borderId="47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0" fontId="20" fillId="0" borderId="15" xfId="52" applyFont="1" applyBorder="1" applyAlignment="1">
      <alignment horizontal="center"/>
      <protection/>
    </xf>
    <xf numFmtId="0" fontId="23" fillId="0" borderId="15" xfId="52" applyFont="1" applyBorder="1" applyAlignment="1">
      <alignment horizontal="center"/>
      <protection/>
    </xf>
    <xf numFmtId="0" fontId="20" fillId="0" borderId="48" xfId="52" applyFont="1" applyBorder="1">
      <alignment/>
      <protection/>
    </xf>
    <xf numFmtId="0" fontId="20" fillId="0" borderId="49" xfId="52" applyFont="1" applyBorder="1">
      <alignment/>
      <protection/>
    </xf>
    <xf numFmtId="0" fontId="20" fillId="0" borderId="50" xfId="52" applyFont="1" applyBorder="1" applyAlignment="1">
      <alignment horizontal="center"/>
      <protection/>
    </xf>
    <xf numFmtId="4" fontId="20" fillId="0" borderId="50" xfId="52" applyNumberFormat="1" applyFont="1" applyBorder="1">
      <alignment/>
      <protection/>
    </xf>
    <xf numFmtId="4" fontId="20" fillId="0" borderId="50" xfId="52" applyNumberFormat="1" applyFont="1" applyBorder="1" applyAlignment="1">
      <alignment horizontal="center"/>
      <protection/>
    </xf>
    <xf numFmtId="0" fontId="20" fillId="0" borderId="44" xfId="52" applyFont="1" applyBorder="1" applyAlignment="1">
      <alignment horizontal="center" wrapText="1"/>
      <protection/>
    </xf>
    <xf numFmtId="0" fontId="20" fillId="0" borderId="44" xfId="52" applyFont="1" applyBorder="1" applyAlignment="1">
      <alignment horizontal="center"/>
      <protection/>
    </xf>
    <xf numFmtId="3" fontId="20" fillId="0" borderId="44" xfId="52" applyNumberFormat="1" applyFont="1" applyBorder="1" applyAlignment="1">
      <alignment horizontal="center"/>
      <protection/>
    </xf>
    <xf numFmtId="3" fontId="20" fillId="0" borderId="31" xfId="52" applyNumberFormat="1" applyFont="1" applyBorder="1" applyAlignment="1">
      <alignment horizontal="center"/>
      <protection/>
    </xf>
    <xf numFmtId="3" fontId="20" fillId="0" borderId="0" xfId="52" applyNumberFormat="1" applyFont="1" applyAlignment="1">
      <alignment horizontal="center"/>
      <protection/>
    </xf>
    <xf numFmtId="4" fontId="23" fillId="0" borderId="51" xfId="52" applyNumberFormat="1" applyFont="1" applyBorder="1">
      <alignment/>
      <protection/>
    </xf>
    <xf numFmtId="4" fontId="23" fillId="0" borderId="52" xfId="52" applyNumberFormat="1" applyFont="1" applyBorder="1">
      <alignment/>
      <protection/>
    </xf>
    <xf numFmtId="0" fontId="1" fillId="0" borderId="0" xfId="52" applyFont="1">
      <alignment/>
      <protection/>
    </xf>
    <xf numFmtId="0" fontId="59" fillId="0" borderId="0" xfId="0" applyFont="1" applyAlignment="1">
      <alignment/>
    </xf>
    <xf numFmtId="0" fontId="20" fillId="0" borderId="11" xfId="52" applyFont="1" applyBorder="1">
      <alignment/>
      <protection/>
    </xf>
    <xf numFmtId="4" fontId="20" fillId="0" borderId="11" xfId="52" applyNumberFormat="1" applyFont="1" applyBorder="1">
      <alignment/>
      <protection/>
    </xf>
    <xf numFmtId="0" fontId="20" fillId="0" borderId="53" xfId="52" applyFont="1" applyBorder="1" applyAlignment="1">
      <alignment horizontal="center"/>
      <protection/>
    </xf>
    <xf numFmtId="4" fontId="20" fillId="0" borderId="53" xfId="52" applyNumberFormat="1" applyFont="1" applyBorder="1">
      <alignment/>
      <protection/>
    </xf>
    <xf numFmtId="3" fontId="20" fillId="0" borderId="53" xfId="52" applyNumberFormat="1" applyFont="1" applyBorder="1" applyAlignment="1">
      <alignment horizontal="center"/>
      <protection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4" fontId="1" fillId="0" borderId="38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54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166" fontId="1" fillId="0" borderId="55" xfId="0" applyNumberFormat="1" applyFont="1" applyBorder="1" applyAlignment="1">
      <alignment horizontal="right" vertical="center"/>
    </xf>
    <xf numFmtId="166" fontId="1" fillId="0" borderId="38" xfId="0" applyNumberFormat="1" applyFont="1" applyBorder="1" applyAlignment="1">
      <alignment vertical="center"/>
    </xf>
    <xf numFmtId="166" fontId="1" fillId="0" borderId="16" xfId="0" applyNumberFormat="1" applyFont="1" applyBorder="1" applyAlignment="1">
      <alignment vertical="center"/>
    </xf>
    <xf numFmtId="49" fontId="20" fillId="0" borderId="46" xfId="0" applyNumberFormat="1" applyFont="1" applyBorder="1" applyAlignment="1">
      <alignment horizontal="center" vertical="center"/>
    </xf>
    <xf numFmtId="0" fontId="20" fillId="0" borderId="46" xfId="0" applyFont="1" applyBorder="1" applyAlignment="1">
      <alignment vertical="center"/>
    </xf>
    <xf numFmtId="166" fontId="1" fillId="0" borderId="46" xfId="0" applyNumberFormat="1" applyFont="1" applyBorder="1" applyAlignment="1">
      <alignment horizontal="right" vertical="center"/>
    </xf>
    <xf numFmtId="166" fontId="1" fillId="0" borderId="32" xfId="0" applyNumberFormat="1" applyFont="1" applyBorder="1" applyAlignment="1">
      <alignment horizontal="right" vertical="center"/>
    </xf>
    <xf numFmtId="166" fontId="1" fillId="0" borderId="39" xfId="0" applyNumberFormat="1" applyFont="1" applyBorder="1" applyAlignment="1">
      <alignment vertical="center"/>
    </xf>
    <xf numFmtId="166" fontId="1" fillId="0" borderId="30" xfId="0" applyNumberFormat="1" applyFont="1" applyBorder="1" applyAlignment="1">
      <alignment horizontal="right" vertical="center"/>
    </xf>
    <xf numFmtId="49" fontId="20" fillId="0" borderId="39" xfId="0" applyNumberFormat="1" applyFont="1" applyBorder="1" applyAlignment="1">
      <alignment vertical="center"/>
    </xf>
    <xf numFmtId="49" fontId="20" fillId="0" borderId="39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vertical="center"/>
    </xf>
    <xf numFmtId="166" fontId="1" fillId="0" borderId="54" xfId="0" applyNumberFormat="1" applyFont="1" applyBorder="1" applyAlignment="1">
      <alignment horizontal="right" vertical="center"/>
    </xf>
    <xf numFmtId="166" fontId="1" fillId="0" borderId="40" xfId="0" applyNumberFormat="1" applyFont="1" applyBorder="1" applyAlignment="1">
      <alignment horizontal="right" vertical="center"/>
    </xf>
    <xf numFmtId="166" fontId="1" fillId="0" borderId="47" xfId="0" applyNumberFormat="1" applyFont="1" applyBorder="1" applyAlignment="1">
      <alignment horizontal="right" vertical="center"/>
    </xf>
    <xf numFmtId="166" fontId="1" fillId="0" borderId="33" xfId="0" applyNumberFormat="1" applyFont="1" applyBorder="1" applyAlignment="1">
      <alignment horizontal="right" vertical="center"/>
    </xf>
    <xf numFmtId="49" fontId="1" fillId="0" borderId="56" xfId="0" applyNumberFormat="1" applyFont="1" applyBorder="1" applyAlignment="1">
      <alignment vertical="center" wrapText="1"/>
    </xf>
    <xf numFmtId="166" fontId="1" fillId="0" borderId="30" xfId="0" applyNumberFormat="1" applyFont="1" applyBorder="1" applyAlignment="1">
      <alignment vertical="center"/>
    </xf>
    <xf numFmtId="166" fontId="24" fillId="0" borderId="39" xfId="0" applyNumberFormat="1" applyFont="1" applyBorder="1" applyAlignment="1">
      <alignment horizontal="right" vertical="center"/>
    </xf>
    <xf numFmtId="0" fontId="21" fillId="0" borderId="4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21" fillId="0" borderId="16" xfId="0" applyFont="1" applyBorder="1" applyAlignment="1">
      <alignment vertical="center" wrapText="1"/>
    </xf>
    <xf numFmtId="0" fontId="23" fillId="0" borderId="11" xfId="52" applyFont="1" applyBorder="1" applyAlignment="1">
      <alignment horizontal="center" wrapText="1"/>
      <protection/>
    </xf>
    <xf numFmtId="0" fontId="20" fillId="0" borderId="55" xfId="0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right" vertical="center" wrapText="1"/>
    </xf>
    <xf numFmtId="49" fontId="1" fillId="0" borderId="30" xfId="0" applyNumberFormat="1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46" xfId="0" applyNumberFormat="1" applyFont="1" applyBorder="1" applyAlignment="1">
      <alignment vertical="center"/>
    </xf>
    <xf numFmtId="0" fontId="58" fillId="0" borderId="0" xfId="52" applyFont="1">
      <alignment/>
      <protection/>
    </xf>
    <xf numFmtId="166" fontId="1" fillId="0" borderId="44" xfId="0" applyNumberFormat="1" applyFont="1" applyBorder="1" applyAlignment="1">
      <alignment horizontal="right" vertical="center"/>
    </xf>
    <xf numFmtId="49" fontId="1" fillId="0" borderId="47" xfId="0" applyNumberFormat="1" applyFont="1" applyBorder="1" applyAlignment="1">
      <alignment vertical="center" wrapText="1"/>
    </xf>
    <xf numFmtId="49" fontId="20" fillId="0" borderId="29" xfId="0" applyNumberFormat="1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165" fontId="1" fillId="0" borderId="16" xfId="42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9" fontId="20" fillId="0" borderId="44" xfId="0" applyNumberFormat="1" applyFont="1" applyBorder="1" applyAlignment="1">
      <alignment vertical="center"/>
    </xf>
    <xf numFmtId="49" fontId="20" fillId="0" borderId="44" xfId="0" applyNumberFormat="1" applyFont="1" applyBorder="1" applyAlignment="1">
      <alignment horizontal="center" vertical="center"/>
    </xf>
    <xf numFmtId="0" fontId="20" fillId="0" borderId="44" xfId="0" applyFont="1" applyBorder="1" applyAlignment="1">
      <alignment vertical="center"/>
    </xf>
    <xf numFmtId="0" fontId="20" fillId="0" borderId="44" xfId="0" applyFont="1" applyBorder="1" applyAlignment="1">
      <alignment vertical="center" wrapText="1"/>
    </xf>
    <xf numFmtId="49" fontId="1" fillId="0" borderId="44" xfId="0" applyNumberFormat="1" applyFont="1" applyBorder="1" applyAlignment="1">
      <alignment vertical="center" wrapText="1"/>
    </xf>
    <xf numFmtId="166" fontId="1" fillId="0" borderId="47" xfId="0" applyNumberFormat="1" applyFont="1" applyBorder="1" applyAlignment="1">
      <alignment vertical="center"/>
    </xf>
    <xf numFmtId="0" fontId="6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/>
    </xf>
    <xf numFmtId="4" fontId="1" fillId="0" borderId="21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166" fontId="1" fillId="0" borderId="55" xfId="0" applyNumberFormat="1" applyFont="1" applyBorder="1" applyAlignment="1">
      <alignment vertical="center"/>
    </xf>
    <xf numFmtId="0" fontId="21" fillId="0" borderId="0" xfId="0" applyFont="1" applyAlignment="1">
      <alignment wrapText="1"/>
    </xf>
    <xf numFmtId="0" fontId="21" fillId="0" borderId="58" xfId="0" applyFont="1" applyBorder="1" applyAlignment="1">
      <alignment wrapText="1"/>
    </xf>
    <xf numFmtId="49" fontId="20" fillId="0" borderId="56" xfId="0" applyNumberFormat="1" applyFont="1" applyBorder="1" applyAlignment="1">
      <alignment horizontal="center" vertical="center"/>
    </xf>
    <xf numFmtId="0" fontId="20" fillId="0" borderId="56" xfId="0" applyFont="1" applyBorder="1" applyAlignment="1">
      <alignment vertical="center"/>
    </xf>
    <xf numFmtId="0" fontId="20" fillId="0" borderId="56" xfId="0" applyFont="1" applyBorder="1" applyAlignment="1">
      <alignment vertical="center" wrapText="1"/>
    </xf>
    <xf numFmtId="166" fontId="1" fillId="0" borderId="56" xfId="0" applyNumberFormat="1" applyFont="1" applyBorder="1" applyAlignment="1">
      <alignment horizontal="right" vertical="center"/>
    </xf>
    <xf numFmtId="0" fontId="38" fillId="0" borderId="0" xfId="0" applyFont="1" applyAlignment="1">
      <alignment/>
    </xf>
    <xf numFmtId="165" fontId="39" fillId="0" borderId="16" xfId="42" applyFont="1" applyBorder="1" applyAlignment="1">
      <alignment horizontal="right" vertical="center"/>
    </xf>
    <xf numFmtId="0" fontId="40" fillId="0" borderId="0" xfId="0" applyFont="1" applyAlignment="1">
      <alignment/>
    </xf>
    <xf numFmtId="0" fontId="35" fillId="0" borderId="0" xfId="0" applyFont="1" applyAlignment="1">
      <alignment/>
    </xf>
    <xf numFmtId="0" fontId="27" fillId="0" borderId="0" xfId="0" applyFont="1" applyAlignment="1">
      <alignment/>
    </xf>
    <xf numFmtId="0" fontId="42" fillId="24" borderId="16" xfId="0" applyFont="1" applyFill="1" applyBorder="1" applyAlignment="1">
      <alignment horizontal="center"/>
    </xf>
    <xf numFmtId="0" fontId="42" fillId="24" borderId="41" xfId="0" applyFont="1" applyFill="1" applyBorder="1" applyAlignment="1">
      <alignment horizontal="center"/>
    </xf>
    <xf numFmtId="0" fontId="43" fillId="0" borderId="16" xfId="0" applyFont="1" applyBorder="1" applyAlignment="1">
      <alignment/>
    </xf>
    <xf numFmtId="0" fontId="44" fillId="0" borderId="16" xfId="0" applyFont="1" applyBorder="1" applyAlignment="1">
      <alignment horizontal="center" wrapText="1"/>
    </xf>
    <xf numFmtId="165" fontId="41" fillId="0" borderId="16" xfId="42" applyFont="1" applyBorder="1" applyAlignment="1">
      <alignment/>
    </xf>
    <xf numFmtId="165" fontId="41" fillId="0" borderId="41" xfId="42" applyFont="1" applyBorder="1" applyAlignment="1">
      <alignment/>
    </xf>
    <xf numFmtId="0" fontId="43" fillId="0" borderId="47" xfId="0" applyFont="1" applyBorder="1" applyAlignment="1">
      <alignment/>
    </xf>
    <xf numFmtId="0" fontId="44" fillId="0" borderId="46" xfId="0" applyFont="1" applyBorder="1" applyAlignment="1">
      <alignment horizontal="center" wrapText="1"/>
    </xf>
    <xf numFmtId="165" fontId="1" fillId="0" borderId="59" xfId="42" applyBorder="1" applyAlignment="1">
      <alignment/>
    </xf>
    <xf numFmtId="0" fontId="44" fillId="0" borderId="40" xfId="0" applyFont="1" applyBorder="1" applyAlignment="1">
      <alignment horizontal="center" wrapText="1"/>
    </xf>
    <xf numFmtId="165" fontId="1" fillId="0" borderId="41" xfId="42" applyBorder="1" applyAlignment="1">
      <alignment/>
    </xf>
    <xf numFmtId="0" fontId="43" fillId="0" borderId="40" xfId="0" applyFont="1" applyBorder="1" applyAlignment="1">
      <alignment/>
    </xf>
    <xf numFmtId="165" fontId="1" fillId="0" borderId="60" xfId="42" applyBorder="1" applyAlignment="1">
      <alignment/>
    </xf>
    <xf numFmtId="0" fontId="0" fillId="0" borderId="61" xfId="0" applyBorder="1" applyAlignment="1">
      <alignment/>
    </xf>
    <xf numFmtId="0" fontId="42" fillId="24" borderId="57" xfId="0" applyFont="1" applyFill="1" applyBorder="1" applyAlignment="1">
      <alignment horizontal="center"/>
    </xf>
    <xf numFmtId="0" fontId="42" fillId="24" borderId="62" xfId="0" applyFont="1" applyFill="1" applyBorder="1" applyAlignment="1">
      <alignment horizontal="center"/>
    </xf>
    <xf numFmtId="0" fontId="42" fillId="25" borderId="41" xfId="0" applyFont="1" applyFill="1" applyBorder="1" applyAlignment="1">
      <alignment horizontal="center"/>
    </xf>
    <xf numFmtId="165" fontId="1" fillId="25" borderId="16" xfId="42" applyFill="1" applyBorder="1" applyAlignment="1">
      <alignment horizontal="center"/>
    </xf>
    <xf numFmtId="165" fontId="41" fillId="0" borderId="40" xfId="42" applyFont="1" applyBorder="1" applyAlignment="1">
      <alignment/>
    </xf>
    <xf numFmtId="165" fontId="41" fillId="0" borderId="60" xfId="42" applyFont="1" applyBorder="1" applyAlignment="1">
      <alignment/>
    </xf>
    <xf numFmtId="165" fontId="0" fillId="0" borderId="61" xfId="0" applyNumberFormat="1" applyBorder="1" applyAlignment="1">
      <alignment/>
    </xf>
    <xf numFmtId="49" fontId="41" fillId="25" borderId="47" xfId="0" applyNumberFormat="1" applyFont="1" applyFill="1" applyBorder="1" applyAlignment="1">
      <alignment horizontal="right"/>
    </xf>
    <xf numFmtId="0" fontId="41" fillId="25" borderId="47" xfId="0" applyFont="1" applyFill="1" applyBorder="1" applyAlignment="1">
      <alignment horizontal="right"/>
    </xf>
    <xf numFmtId="0" fontId="60" fillId="0" borderId="0" xfId="52" applyFont="1">
      <alignment/>
      <protection/>
    </xf>
    <xf numFmtId="0" fontId="20" fillId="0" borderId="56" xfId="0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4" fontId="1" fillId="0" borderId="55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49" fontId="20" fillId="0" borderId="47" xfId="0" applyNumberFormat="1" applyFont="1" applyBorder="1" applyAlignment="1">
      <alignment vertical="center"/>
    </xf>
    <xf numFmtId="49" fontId="20" fillId="0" borderId="47" xfId="0" applyNumberFormat="1" applyFont="1" applyBorder="1" applyAlignment="1">
      <alignment horizontal="center" vertical="center"/>
    </xf>
    <xf numFmtId="0" fontId="20" fillId="0" borderId="47" xfId="0" applyFont="1" applyBorder="1" applyAlignment="1">
      <alignment vertical="center"/>
    </xf>
    <xf numFmtId="0" fontId="20" fillId="0" borderId="47" xfId="0" applyFont="1" applyBorder="1" applyAlignment="1">
      <alignment vertical="center" wrapText="1"/>
    </xf>
    <xf numFmtId="166" fontId="1" fillId="0" borderId="59" xfId="0" applyNumberFormat="1" applyFont="1" applyBorder="1" applyAlignment="1">
      <alignment horizontal="right" vertical="center"/>
    </xf>
    <xf numFmtId="166" fontId="1" fillId="0" borderId="63" xfId="0" applyNumberFormat="1" applyFont="1" applyBorder="1" applyAlignment="1">
      <alignment vertical="center"/>
    </xf>
    <xf numFmtId="166" fontId="1" fillId="0" borderId="57" xfId="0" applyNumberFormat="1" applyFont="1" applyBorder="1" applyAlignment="1">
      <alignment horizontal="right" vertical="center"/>
    </xf>
    <xf numFmtId="0" fontId="61" fillId="0" borderId="0" xfId="0" applyFont="1" applyAlignment="1">
      <alignment vertical="center"/>
    </xf>
    <xf numFmtId="165" fontId="1" fillId="0" borderId="10" xfId="42" applyFont="1" applyBorder="1" applyAlignment="1">
      <alignment horizontal="center" vertical="center"/>
    </xf>
    <xf numFmtId="165" fontId="1" fillId="0" borderId="27" xfId="42" applyFont="1" applyBorder="1" applyAlignment="1">
      <alignment horizontal="center" vertical="center"/>
    </xf>
    <xf numFmtId="165" fontId="1" fillId="0" borderId="16" xfId="42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5" fontId="1" fillId="0" borderId="33" xfId="42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4" fontId="1" fillId="0" borderId="27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66" fontId="1" fillId="0" borderId="27" xfId="0" applyNumberFormat="1" applyFont="1" applyBorder="1" applyAlignment="1">
      <alignment horizontal="right" vertical="center"/>
    </xf>
    <xf numFmtId="49" fontId="20" fillId="0" borderId="64" xfId="0" applyNumberFormat="1" applyFont="1" applyBorder="1" applyAlignment="1">
      <alignment vertical="center"/>
    </xf>
    <xf numFmtId="49" fontId="20" fillId="0" borderId="65" xfId="0" applyNumberFormat="1" applyFont="1" applyBorder="1" applyAlignment="1">
      <alignment vertical="center"/>
    </xf>
    <xf numFmtId="165" fontId="1" fillId="0" borderId="47" xfId="42" applyFont="1" applyBorder="1" applyAlignment="1">
      <alignment vertical="center"/>
    </xf>
    <xf numFmtId="165" fontId="1" fillId="0" borderId="47" xfId="42" applyFont="1" applyBorder="1" applyAlignment="1">
      <alignment horizontal="right" vertical="center"/>
    </xf>
    <xf numFmtId="165" fontId="1" fillId="0" borderId="16" xfId="42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vertical="center"/>
    </xf>
    <xf numFmtId="4" fontId="0" fillId="0" borderId="36" xfId="0" applyNumberFormat="1" applyFont="1" applyBorder="1" applyAlignment="1">
      <alignment horizontal="right" vertical="center"/>
    </xf>
    <xf numFmtId="4" fontId="1" fillId="20" borderId="19" xfId="0" applyNumberFormat="1" applyFont="1" applyFill="1" applyBorder="1" applyAlignment="1">
      <alignment vertical="center"/>
    </xf>
    <xf numFmtId="4" fontId="1" fillId="0" borderId="66" xfId="0" applyNumberFormat="1" applyFont="1" applyBorder="1" applyAlignment="1">
      <alignment vertical="center"/>
    </xf>
    <xf numFmtId="4" fontId="1" fillId="0" borderId="67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1" fillId="0" borderId="57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166" fontId="39" fillId="0" borderId="30" xfId="0" applyNumberFormat="1" applyFont="1" applyBorder="1" applyAlignment="1">
      <alignment vertical="center"/>
    </xf>
    <xf numFmtId="166" fontId="46" fillId="0" borderId="39" xfId="0" applyNumberFormat="1" applyFont="1" applyBorder="1" applyAlignment="1">
      <alignment horizontal="right" vertical="center"/>
    </xf>
    <xf numFmtId="165" fontId="39" fillId="0" borderId="47" xfId="42" applyFont="1" applyBorder="1" applyAlignment="1">
      <alignment horizontal="right" vertical="center"/>
    </xf>
    <xf numFmtId="0" fontId="42" fillId="25" borderId="16" xfId="0" applyFont="1" applyFill="1" applyBorder="1" applyAlignment="1">
      <alignment horizontal="center"/>
    </xf>
    <xf numFmtId="165" fontId="1" fillId="0" borderId="16" xfId="42" applyBorder="1" applyAlignment="1">
      <alignment/>
    </xf>
    <xf numFmtId="49" fontId="1" fillId="0" borderId="2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166" fontId="23" fillId="0" borderId="39" xfId="0" applyNumberFormat="1" applyFont="1" applyBorder="1" applyAlignment="1">
      <alignment horizontal="right" vertical="center"/>
    </xf>
    <xf numFmtId="165" fontId="6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4" fillId="20" borderId="10" xfId="0" applyFont="1" applyFill="1" applyBorder="1" applyAlignment="1">
      <alignment horizontal="center" vertical="center" wrapText="1"/>
    </xf>
    <xf numFmtId="0" fontId="46" fillId="20" borderId="10" xfId="0" applyFont="1" applyFill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4" fontId="24" fillId="0" borderId="16" xfId="0" applyNumberFormat="1" applyFont="1" applyBorder="1" applyAlignment="1">
      <alignment vertical="center"/>
    </xf>
    <xf numFmtId="0" fontId="13" fillId="0" borderId="16" xfId="0" applyFont="1" applyBorder="1" applyAlignment="1">
      <alignment horizontal="right" vertical="center"/>
    </xf>
    <xf numFmtId="4" fontId="13" fillId="0" borderId="16" xfId="0" applyNumberFormat="1" applyFont="1" applyBorder="1" applyAlignment="1">
      <alignment horizontal="right" vertical="center"/>
    </xf>
    <xf numFmtId="172" fontId="13" fillId="0" borderId="16" xfId="0" applyNumberFormat="1" applyFont="1" applyBorder="1" applyAlignment="1">
      <alignment horizontal="right" vertical="center"/>
    </xf>
    <xf numFmtId="165" fontId="1" fillId="0" borderId="16" xfId="42" applyBorder="1" applyAlignment="1">
      <alignment horizontal="center" vertical="center"/>
    </xf>
    <xf numFmtId="165" fontId="1" fillId="0" borderId="40" xfId="42" applyBorder="1" applyAlignment="1">
      <alignment vertical="center"/>
    </xf>
    <xf numFmtId="0" fontId="27" fillId="24" borderId="16" xfId="0" applyFont="1" applyFill="1" applyBorder="1" applyAlignment="1">
      <alignment horizontal="center"/>
    </xf>
    <xf numFmtId="177" fontId="23" fillId="0" borderId="10" xfId="52" applyNumberFormat="1" applyFont="1" applyBorder="1" applyAlignment="1">
      <alignment horizontal="center"/>
      <protection/>
    </xf>
    <xf numFmtId="4" fontId="0" fillId="0" borderId="0" xfId="0" applyNumberFormat="1" applyFont="1" applyAlignment="1">
      <alignment vertical="center"/>
    </xf>
    <xf numFmtId="0" fontId="44" fillId="0" borderId="47" xfId="0" applyFont="1" applyBorder="1" applyAlignment="1">
      <alignment horizontal="center" wrapText="1"/>
    </xf>
    <xf numFmtId="165" fontId="41" fillId="0" borderId="47" xfId="42" applyFont="1" applyBorder="1" applyAlignment="1">
      <alignment/>
    </xf>
    <xf numFmtId="165" fontId="41" fillId="0" borderId="59" xfId="42" applyFont="1" applyBorder="1" applyAlignment="1">
      <alignment/>
    </xf>
    <xf numFmtId="165" fontId="1" fillId="0" borderId="47" xfId="42" applyBorder="1" applyAlignment="1">
      <alignment/>
    </xf>
    <xf numFmtId="4" fontId="61" fillId="0" borderId="0" xfId="0" applyNumberFormat="1" applyFont="1" applyAlignment="1">
      <alignment vertical="center"/>
    </xf>
    <xf numFmtId="165" fontId="20" fillId="0" borderId="0" xfId="0" applyNumberFormat="1" applyFont="1" applyAlignment="1">
      <alignment vertical="center"/>
    </xf>
    <xf numFmtId="165" fontId="1" fillId="0" borderId="40" xfId="42" applyBorder="1" applyAlignment="1">
      <alignment/>
    </xf>
    <xf numFmtId="49" fontId="43" fillId="0" borderId="47" xfId="0" applyNumberFormat="1" applyFont="1" applyBorder="1" applyAlignment="1">
      <alignment horizontal="right"/>
    </xf>
    <xf numFmtId="0" fontId="43" fillId="0" borderId="68" xfId="0" applyFont="1" applyBorder="1" applyAlignment="1">
      <alignment/>
    </xf>
    <xf numFmtId="165" fontId="41" fillId="0" borderId="68" xfId="42" applyFont="1" applyBorder="1" applyAlignment="1">
      <alignment/>
    </xf>
    <xf numFmtId="165" fontId="41" fillId="0" borderId="69" xfId="42" applyFont="1" applyBorder="1" applyAlignment="1">
      <alignment/>
    </xf>
    <xf numFmtId="165" fontId="1" fillId="0" borderId="68" xfId="42" applyBorder="1" applyAlignment="1">
      <alignment/>
    </xf>
    <xf numFmtId="0" fontId="47" fillId="0" borderId="16" xfId="0" applyFont="1" applyBorder="1" applyAlignment="1">
      <alignment/>
    </xf>
    <xf numFmtId="165" fontId="1" fillId="0" borderId="47" xfId="42" applyBorder="1" applyAlignment="1">
      <alignment horizontal="center" vertical="center"/>
    </xf>
    <xf numFmtId="165" fontId="0" fillId="0" borderId="0" xfId="0" applyNumberFormat="1" applyAlignment="1">
      <alignment/>
    </xf>
    <xf numFmtId="0" fontId="20" fillId="0" borderId="39" xfId="0" applyFont="1" applyBorder="1" applyAlignment="1">
      <alignment horizontal="center" vertical="center"/>
    </xf>
    <xf numFmtId="49" fontId="20" fillId="0" borderId="56" xfId="0" applyNumberFormat="1" applyFont="1" applyBorder="1" applyAlignment="1">
      <alignment vertical="center"/>
    </xf>
    <xf numFmtId="49" fontId="20" fillId="0" borderId="58" xfId="0" applyNumberFormat="1" applyFont="1" applyBorder="1" applyAlignment="1">
      <alignment horizontal="center" vertical="center"/>
    </xf>
    <xf numFmtId="0" fontId="20" fillId="0" borderId="58" xfId="0" applyFont="1" applyBorder="1" applyAlignment="1">
      <alignment vertical="center"/>
    </xf>
    <xf numFmtId="0" fontId="20" fillId="0" borderId="58" xfId="0" applyFont="1" applyBorder="1" applyAlignment="1">
      <alignment vertical="center" wrapText="1"/>
    </xf>
    <xf numFmtId="166" fontId="1" fillId="0" borderId="58" xfId="0" applyNumberFormat="1" applyFont="1" applyBorder="1" applyAlignment="1">
      <alignment horizontal="right" vertical="center"/>
    </xf>
    <xf numFmtId="0" fontId="23" fillId="0" borderId="39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23" fillId="0" borderId="52" xfId="52" applyFont="1" applyBorder="1" applyAlignment="1">
      <alignment horizontal="center"/>
      <protection/>
    </xf>
    <xf numFmtId="0" fontId="23" fillId="0" borderId="70" xfId="52" applyFont="1" applyBorder="1" applyAlignment="1">
      <alignment horizontal="center"/>
      <protection/>
    </xf>
    <xf numFmtId="0" fontId="23" fillId="0" borderId="51" xfId="52" applyFont="1" applyBorder="1" applyAlignment="1">
      <alignment horizontal="center"/>
      <protection/>
    </xf>
    <xf numFmtId="4" fontId="23" fillId="0" borderId="51" xfId="52" applyNumberFormat="1" applyFont="1" applyBorder="1">
      <alignment/>
      <protection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0" fillId="0" borderId="12" xfId="52" applyFont="1" applyBorder="1" applyAlignment="1">
      <alignment horizontal="center" wrapText="1"/>
      <protection/>
    </xf>
    <xf numFmtId="0" fontId="20" fillId="0" borderId="42" xfId="52" applyFont="1" applyBorder="1" applyAlignment="1">
      <alignment horizontal="center" wrapText="1"/>
      <protection/>
    </xf>
    <xf numFmtId="0" fontId="20" fillId="0" borderId="14" xfId="52" applyFont="1" applyBorder="1" applyAlignment="1">
      <alignment horizontal="center" wrapText="1"/>
      <protection/>
    </xf>
    <xf numFmtId="0" fontId="20" fillId="0" borderId="43" xfId="52" applyFont="1" applyBorder="1" applyAlignment="1">
      <alignment horizontal="center" wrapText="1"/>
      <protection/>
    </xf>
    <xf numFmtId="4" fontId="20" fillId="0" borderId="16" xfId="52" applyNumberFormat="1" applyFont="1" applyBorder="1">
      <alignment/>
      <protection/>
    </xf>
    <xf numFmtId="4" fontId="20" fillId="0" borderId="57" xfId="52" applyNumberFormat="1" applyFont="1" applyBorder="1">
      <alignment/>
      <protection/>
    </xf>
    <xf numFmtId="0" fontId="20" fillId="0" borderId="11" xfId="52" applyFont="1" applyBorder="1" applyAlignment="1">
      <alignment horizontal="center" wrapText="1"/>
      <protection/>
    </xf>
    <xf numFmtId="0" fontId="20" fillId="0" borderId="53" xfId="52" applyFont="1" applyBorder="1" applyAlignment="1">
      <alignment horizontal="center" wrapText="1"/>
      <protection/>
    </xf>
    <xf numFmtId="4" fontId="20" fillId="0" borderId="11" xfId="52" applyNumberFormat="1" applyFont="1" applyBorder="1">
      <alignment/>
      <protection/>
    </xf>
    <xf numFmtId="49" fontId="21" fillId="0" borderId="10" xfId="0" applyNumberFormat="1" applyFont="1" applyBorder="1" applyAlignment="1">
      <alignment horizontal="center"/>
    </xf>
    <xf numFmtId="49" fontId="21" fillId="0" borderId="38" xfId="0" applyNumberFormat="1" applyFont="1" applyBorder="1" applyAlignment="1">
      <alignment horizontal="center"/>
    </xf>
    <xf numFmtId="4" fontId="20" fillId="0" borderId="12" xfId="52" applyNumberFormat="1" applyFont="1" applyBorder="1">
      <alignment/>
      <protection/>
    </xf>
    <xf numFmtId="4" fontId="20" fillId="0" borderId="38" xfId="52" applyNumberFormat="1" applyFont="1" applyBorder="1">
      <alignment/>
      <protection/>
    </xf>
    <xf numFmtId="4" fontId="0" fillId="0" borderId="44" xfId="0" applyNumberFormat="1" applyBorder="1" applyAlignment="1">
      <alignment/>
    </xf>
    <xf numFmtId="4" fontId="0" fillId="0" borderId="58" xfId="0" applyNumberFormat="1" applyBorder="1" applyAlignment="1">
      <alignment/>
    </xf>
    <xf numFmtId="4" fontId="20" fillId="0" borderId="44" xfId="52" applyNumberFormat="1" applyFont="1" applyBorder="1">
      <alignment/>
      <protection/>
    </xf>
    <xf numFmtId="4" fontId="20" fillId="0" borderId="39" xfId="52" applyNumberFormat="1" applyFont="1" applyBorder="1">
      <alignment/>
      <protection/>
    </xf>
    <xf numFmtId="0" fontId="20" fillId="0" borderId="12" xfId="52" applyFont="1" applyBorder="1" applyAlignment="1">
      <alignment horizontal="center" vertical="center" wrapText="1"/>
      <protection/>
    </xf>
    <xf numFmtId="4" fontId="20" fillId="0" borderId="55" xfId="52" applyNumberFormat="1" applyFont="1" applyBorder="1" applyAlignment="1">
      <alignment horizontal="center"/>
      <protection/>
    </xf>
    <xf numFmtId="4" fontId="20" fillId="0" borderId="32" xfId="52" applyNumberFormat="1" applyFont="1" applyBorder="1" applyAlignment="1">
      <alignment horizontal="center"/>
      <protection/>
    </xf>
    <xf numFmtId="4" fontId="20" fillId="0" borderId="30" xfId="52" applyNumberFormat="1" applyFont="1" applyBorder="1" applyAlignment="1">
      <alignment horizontal="center"/>
      <protection/>
    </xf>
    <xf numFmtId="4" fontId="20" fillId="0" borderId="38" xfId="52" applyNumberFormat="1" applyFont="1" applyBorder="1" applyAlignment="1">
      <alignment horizontal="center"/>
      <protection/>
    </xf>
    <xf numFmtId="4" fontId="20" fillId="0" borderId="44" xfId="52" applyNumberFormat="1" applyFont="1" applyBorder="1" applyAlignment="1">
      <alignment horizontal="center"/>
      <protection/>
    </xf>
    <xf numFmtId="4" fontId="20" fillId="0" borderId="39" xfId="52" applyNumberFormat="1" applyFont="1" applyBorder="1" applyAlignment="1">
      <alignment horizontal="center"/>
      <protection/>
    </xf>
    <xf numFmtId="0" fontId="20" fillId="0" borderId="71" xfId="52" applyFont="1" applyBorder="1" applyAlignment="1">
      <alignment horizontal="center" wrapText="1"/>
      <protection/>
    </xf>
    <xf numFmtId="0" fontId="20" fillId="0" borderId="44" xfId="52" applyFont="1" applyBorder="1" applyAlignment="1">
      <alignment horizontal="center" wrapText="1"/>
      <protection/>
    </xf>
    <xf numFmtId="0" fontId="20" fillId="0" borderId="50" xfId="52" applyFont="1" applyBorder="1" applyAlignment="1">
      <alignment horizontal="center" wrapText="1"/>
      <protection/>
    </xf>
    <xf numFmtId="0" fontId="20" fillId="0" borderId="43" xfId="52" applyFont="1" applyBorder="1" applyAlignment="1">
      <alignment horizontal="center" vertical="center" wrapText="1"/>
      <protection/>
    </xf>
    <xf numFmtId="0" fontId="20" fillId="0" borderId="72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20" fillId="0" borderId="32" xfId="52" applyFont="1" applyBorder="1" applyAlignment="1">
      <alignment horizontal="center" vertical="center" wrapText="1"/>
      <protection/>
    </xf>
    <xf numFmtId="0" fontId="20" fillId="0" borderId="73" xfId="52" applyFont="1" applyBorder="1" applyAlignment="1">
      <alignment horizontal="center" vertical="center" wrapText="1"/>
      <protection/>
    </xf>
    <xf numFmtId="0" fontId="20" fillId="0" borderId="48" xfId="52" applyFont="1" applyBorder="1" applyAlignment="1">
      <alignment horizontal="center" vertical="center" wrapText="1"/>
      <protection/>
    </xf>
    <xf numFmtId="0" fontId="20" fillId="0" borderId="45" xfId="52" applyFont="1" applyBorder="1" applyAlignment="1">
      <alignment horizontal="center" vertical="center" wrapText="1"/>
      <protection/>
    </xf>
    <xf numFmtId="49" fontId="22" fillId="0" borderId="74" xfId="0" applyNumberFormat="1" applyFont="1" applyBorder="1" applyAlignment="1">
      <alignment horizontal="center"/>
    </xf>
    <xf numFmtId="49" fontId="22" fillId="0" borderId="75" xfId="0" applyNumberFormat="1" applyFont="1" applyBorder="1" applyAlignment="1">
      <alignment horizontal="center"/>
    </xf>
    <xf numFmtId="4" fontId="20" fillId="0" borderId="42" xfId="52" applyNumberFormat="1" applyFont="1" applyBorder="1" applyAlignment="1">
      <alignment horizontal="center"/>
      <protection/>
    </xf>
    <xf numFmtId="4" fontId="20" fillId="0" borderId="15" xfId="52" applyNumberFormat="1" applyFont="1" applyBorder="1" applyAlignment="1">
      <alignment horizontal="center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/>
      <protection/>
    </xf>
    <xf numFmtId="4" fontId="23" fillId="0" borderId="11" xfId="52" applyNumberFormat="1" applyFont="1" applyBorder="1">
      <alignment/>
      <protection/>
    </xf>
    <xf numFmtId="0" fontId="23" fillId="20" borderId="38" xfId="52" applyFont="1" applyFill="1" applyBorder="1" applyAlignment="1">
      <alignment horizontal="center" wrapText="1"/>
      <protection/>
    </xf>
    <xf numFmtId="0" fontId="23" fillId="20" borderId="44" xfId="52" applyFont="1" applyFill="1" applyBorder="1" applyAlignment="1">
      <alignment horizontal="center" wrapText="1"/>
      <protection/>
    </xf>
    <xf numFmtId="0" fontId="23" fillId="20" borderId="39" xfId="52" applyFont="1" applyFill="1" applyBorder="1" applyAlignment="1">
      <alignment horizontal="center" wrapText="1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4" fillId="0" borderId="0" xfId="52" applyFont="1" applyAlignment="1">
      <alignment horizontal="center" wrapText="1"/>
      <protection/>
    </xf>
    <xf numFmtId="0" fontId="24" fillId="20" borderId="10" xfId="0" applyFont="1" applyFill="1" applyBorder="1" applyAlignment="1">
      <alignment horizontal="center" vertical="center" wrapText="1"/>
    </xf>
    <xf numFmtId="4" fontId="33" fillId="0" borderId="16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left"/>
    </xf>
    <xf numFmtId="0" fontId="27" fillId="0" borderId="76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27" fillId="20" borderId="10" xfId="0" applyFont="1" applyFill="1" applyBorder="1" applyAlignment="1">
      <alignment horizontal="center" vertical="center" wrapText="1"/>
    </xf>
    <xf numFmtId="0" fontId="41" fillId="24" borderId="40" xfId="0" applyFont="1" applyFill="1" applyBorder="1" applyAlignment="1">
      <alignment horizontal="center"/>
    </xf>
    <xf numFmtId="0" fontId="41" fillId="24" borderId="47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zoomScalePageLayoutView="0" workbookViewId="0" topLeftCell="A48">
      <selection activeCell="R13" sqref="R13"/>
    </sheetView>
  </sheetViews>
  <sheetFormatPr defaultColWidth="9.00390625" defaultRowHeight="12.75"/>
  <cols>
    <col min="1" max="1" width="3.875" style="82" customWidth="1"/>
    <col min="2" max="2" width="4.625" style="82" customWidth="1"/>
    <col min="3" max="3" width="7.125" style="82" customWidth="1"/>
    <col min="4" max="4" width="3.875" style="82" customWidth="1"/>
    <col min="5" max="5" width="38.875" style="82" customWidth="1"/>
    <col min="6" max="6" width="16.125" style="82" customWidth="1"/>
    <col min="7" max="7" width="17.00390625" style="82" customWidth="1"/>
    <col min="8" max="8" width="15.00390625" style="82" customWidth="1"/>
    <col min="9" max="10" width="17.00390625" style="82" customWidth="1"/>
    <col min="11" max="11" width="16.25390625" style="82" customWidth="1"/>
    <col min="12" max="12" width="15.375" style="82" customWidth="1"/>
    <col min="13" max="13" width="15.00390625" style="82" customWidth="1"/>
    <col min="14" max="14" width="16.25390625" style="82" customWidth="1"/>
    <col min="15" max="15" width="12.625" style="82" customWidth="1"/>
    <col min="16" max="16" width="16.125" style="82" customWidth="1"/>
    <col min="17" max="16384" width="9.125" style="82" customWidth="1"/>
  </cols>
  <sheetData>
    <row r="1" spans="1:15" ht="12.7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22" t="s">
        <v>191</v>
      </c>
    </row>
    <row r="2" spans="1:15" ht="12.7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91" t="s">
        <v>0</v>
      </c>
    </row>
    <row r="3" spans="1:15" ht="12.7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91" t="s">
        <v>162</v>
      </c>
    </row>
    <row r="4" spans="1:15" ht="29.25" customHeight="1">
      <c r="A4" s="385" t="s">
        <v>252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137"/>
    </row>
    <row r="5" spans="1:15" ht="10.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2" t="s">
        <v>1</v>
      </c>
      <c r="O5" s="137"/>
    </row>
    <row r="6" spans="1:16" ht="19.5" customHeight="1">
      <c r="A6" s="386" t="s">
        <v>2</v>
      </c>
      <c r="B6" s="386" t="s">
        <v>3</v>
      </c>
      <c r="C6" s="386" t="s">
        <v>4</v>
      </c>
      <c r="D6" s="386" t="s">
        <v>5</v>
      </c>
      <c r="E6" s="387" t="s">
        <v>194</v>
      </c>
      <c r="F6" s="387" t="s">
        <v>6</v>
      </c>
      <c r="G6" s="387" t="s">
        <v>7</v>
      </c>
      <c r="H6" s="387"/>
      <c r="I6" s="387"/>
      <c r="J6" s="387"/>
      <c r="K6" s="387"/>
      <c r="L6" s="387" t="s">
        <v>212</v>
      </c>
      <c r="M6" s="387" t="s">
        <v>8</v>
      </c>
      <c r="N6" s="387" t="s">
        <v>9</v>
      </c>
      <c r="O6" s="387" t="s">
        <v>254</v>
      </c>
      <c r="P6" s="303"/>
    </row>
    <row r="7" spans="1:16" ht="19.5" customHeight="1">
      <c r="A7" s="386"/>
      <c r="B7" s="386"/>
      <c r="C7" s="386"/>
      <c r="D7" s="386"/>
      <c r="E7" s="387"/>
      <c r="F7" s="387"/>
      <c r="G7" s="387" t="s">
        <v>253</v>
      </c>
      <c r="H7" s="387" t="s">
        <v>10</v>
      </c>
      <c r="I7" s="387"/>
      <c r="J7" s="387"/>
      <c r="K7" s="387"/>
      <c r="L7" s="387"/>
      <c r="M7" s="387"/>
      <c r="N7" s="387"/>
      <c r="O7" s="387"/>
      <c r="P7" s="303"/>
    </row>
    <row r="8" spans="1:16" ht="29.25" customHeight="1">
      <c r="A8" s="386"/>
      <c r="B8" s="386"/>
      <c r="C8" s="386"/>
      <c r="D8" s="386"/>
      <c r="E8" s="387"/>
      <c r="F8" s="387"/>
      <c r="G8" s="387"/>
      <c r="H8" s="387" t="s">
        <v>11</v>
      </c>
      <c r="I8" s="387" t="s">
        <v>12</v>
      </c>
      <c r="J8" s="387" t="s">
        <v>13</v>
      </c>
      <c r="K8" s="387" t="s">
        <v>14</v>
      </c>
      <c r="L8" s="387"/>
      <c r="M8" s="387"/>
      <c r="N8" s="387"/>
      <c r="O8" s="387"/>
      <c r="P8" s="303"/>
    </row>
    <row r="9" spans="1:16" ht="19.5" customHeight="1">
      <c r="A9" s="386"/>
      <c r="B9" s="386"/>
      <c r="C9" s="386"/>
      <c r="D9" s="386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03"/>
    </row>
    <row r="10" spans="1:16" ht="19.5" customHeight="1">
      <c r="A10" s="386"/>
      <c r="B10" s="386"/>
      <c r="C10" s="386"/>
      <c r="D10" s="386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03"/>
    </row>
    <row r="11" spans="1:16" ht="7.5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  <c r="G11" s="109">
        <v>7</v>
      </c>
      <c r="H11" s="109">
        <v>8</v>
      </c>
      <c r="I11" s="109">
        <v>9</v>
      </c>
      <c r="J11" s="153">
        <v>10</v>
      </c>
      <c r="K11" s="153">
        <v>11</v>
      </c>
      <c r="L11" s="153">
        <v>12</v>
      </c>
      <c r="M11" s="153">
        <v>13</v>
      </c>
      <c r="N11" s="285">
        <v>14</v>
      </c>
      <c r="O11" s="153">
        <v>15</v>
      </c>
      <c r="P11" s="303"/>
    </row>
    <row r="12" spans="1:16" s="307" customFormat="1" ht="33.75" customHeight="1">
      <c r="A12" s="109">
        <v>1</v>
      </c>
      <c r="B12" s="142" t="s">
        <v>222</v>
      </c>
      <c r="C12" s="142" t="s">
        <v>269</v>
      </c>
      <c r="D12" s="109"/>
      <c r="E12" s="229" t="s">
        <v>270</v>
      </c>
      <c r="F12" s="304">
        <v>2032404</v>
      </c>
      <c r="G12" s="304">
        <v>0</v>
      </c>
      <c r="H12" s="304">
        <v>0</v>
      </c>
      <c r="I12" s="305">
        <v>0</v>
      </c>
      <c r="J12" s="306">
        <v>0</v>
      </c>
      <c r="K12" s="132"/>
      <c r="L12" s="290"/>
      <c r="M12" s="358">
        <v>2032404</v>
      </c>
      <c r="N12" s="228" t="s">
        <v>173</v>
      </c>
      <c r="O12" s="226"/>
      <c r="P12" s="344"/>
    </row>
    <row r="13" spans="1:16" s="307" customFormat="1" ht="33.75" customHeight="1">
      <c r="A13" s="109">
        <v>2</v>
      </c>
      <c r="B13" s="142" t="s">
        <v>222</v>
      </c>
      <c r="C13" s="142" t="s">
        <v>329</v>
      </c>
      <c r="D13" s="109"/>
      <c r="E13" s="229" t="s">
        <v>330</v>
      </c>
      <c r="F13" s="304">
        <v>27060</v>
      </c>
      <c r="G13" s="304">
        <v>27060</v>
      </c>
      <c r="H13" s="304">
        <v>27060</v>
      </c>
      <c r="I13" s="305"/>
      <c r="J13" s="306"/>
      <c r="K13" s="132"/>
      <c r="L13" s="290"/>
      <c r="M13" s="376"/>
      <c r="N13" s="228" t="s">
        <v>173</v>
      </c>
      <c r="O13" s="226"/>
      <c r="P13" s="344"/>
    </row>
    <row r="14" spans="1:16" s="307" customFormat="1" ht="57.75" customHeight="1">
      <c r="A14" s="109"/>
      <c r="B14" s="142" t="s">
        <v>222</v>
      </c>
      <c r="C14" s="142" t="s">
        <v>312</v>
      </c>
      <c r="D14" s="109"/>
      <c r="E14" s="229" t="s">
        <v>334</v>
      </c>
      <c r="F14" s="304">
        <v>67650</v>
      </c>
      <c r="G14" s="304">
        <v>67650</v>
      </c>
      <c r="H14" s="304"/>
      <c r="I14" s="305">
        <v>67650</v>
      </c>
      <c r="J14" s="306"/>
      <c r="K14" s="132"/>
      <c r="L14" s="290"/>
      <c r="M14" s="376"/>
      <c r="N14" s="228" t="s">
        <v>173</v>
      </c>
      <c r="O14" s="226"/>
      <c r="P14" s="344"/>
    </row>
    <row r="15" spans="1:16" s="307" customFormat="1" ht="43.5" customHeight="1">
      <c r="A15" s="109">
        <v>3</v>
      </c>
      <c r="B15" s="142" t="s">
        <v>222</v>
      </c>
      <c r="C15" s="142" t="s">
        <v>312</v>
      </c>
      <c r="D15" s="109"/>
      <c r="E15" s="229" t="s">
        <v>301</v>
      </c>
      <c r="F15" s="304">
        <v>45000</v>
      </c>
      <c r="G15" s="304">
        <v>45000</v>
      </c>
      <c r="H15" s="304">
        <v>45000</v>
      </c>
      <c r="I15" s="305"/>
      <c r="J15" s="306"/>
      <c r="K15" s="132"/>
      <c r="L15" s="290"/>
      <c r="M15" s="289"/>
      <c r="N15" s="228" t="s">
        <v>173</v>
      </c>
      <c r="O15" s="226"/>
      <c r="P15" s="344">
        <f>SUM(G12:G15)</f>
        <v>139710</v>
      </c>
    </row>
    <row r="16" spans="1:16" s="307" customFormat="1" ht="36.75" customHeight="1">
      <c r="A16" s="109">
        <v>4</v>
      </c>
      <c r="B16" s="142" t="s">
        <v>175</v>
      </c>
      <c r="C16" s="142" t="s">
        <v>176</v>
      </c>
      <c r="D16" s="109"/>
      <c r="E16" s="229" t="s">
        <v>333</v>
      </c>
      <c r="F16" s="304">
        <v>100000</v>
      </c>
      <c r="G16" s="304">
        <v>100000</v>
      </c>
      <c r="H16" s="304">
        <v>50000</v>
      </c>
      <c r="I16" s="304"/>
      <c r="J16" s="308">
        <v>50000</v>
      </c>
      <c r="K16" s="289"/>
      <c r="L16" s="132"/>
      <c r="M16" s="289"/>
      <c r="N16" s="228" t="s">
        <v>173</v>
      </c>
      <c r="O16" s="226"/>
      <c r="P16" s="344"/>
    </row>
    <row r="17" spans="1:16" s="307" customFormat="1" ht="24.75" customHeight="1">
      <c r="A17" s="109">
        <v>4</v>
      </c>
      <c r="B17" s="111" t="s">
        <v>175</v>
      </c>
      <c r="C17" s="142" t="s">
        <v>176</v>
      </c>
      <c r="D17" s="193"/>
      <c r="E17" s="110" t="s">
        <v>263</v>
      </c>
      <c r="F17" s="113">
        <v>74256</v>
      </c>
      <c r="G17" s="113">
        <v>74256</v>
      </c>
      <c r="H17" s="113"/>
      <c r="I17" s="113">
        <v>74256</v>
      </c>
      <c r="J17" s="113"/>
      <c r="K17" s="143"/>
      <c r="L17" s="227"/>
      <c r="M17" s="309"/>
      <c r="N17" s="228" t="s">
        <v>173</v>
      </c>
      <c r="O17" s="194"/>
      <c r="P17" s="344"/>
    </row>
    <row r="18" spans="1:16" s="307" customFormat="1" ht="23.25" customHeight="1">
      <c r="A18" s="109">
        <v>5</v>
      </c>
      <c r="B18" s="195">
        <v>600</v>
      </c>
      <c r="C18" s="109">
        <v>60016</v>
      </c>
      <c r="D18" s="109"/>
      <c r="E18" s="139" t="s">
        <v>268</v>
      </c>
      <c r="F18" s="196">
        <v>2575000</v>
      </c>
      <c r="G18" s="196">
        <v>1398500</v>
      </c>
      <c r="H18" s="197">
        <v>247000</v>
      </c>
      <c r="I18" s="286"/>
      <c r="J18" s="287">
        <v>1151500</v>
      </c>
      <c r="K18" s="194"/>
      <c r="L18" s="197"/>
      <c r="M18" s="359">
        <v>1176500</v>
      </c>
      <c r="N18" s="288" t="s">
        <v>173</v>
      </c>
      <c r="O18" s="194">
        <v>0</v>
      </c>
      <c r="P18" s="344"/>
    </row>
    <row r="19" spans="1:16" s="307" customFormat="1" ht="25.5" customHeight="1">
      <c r="A19" s="109">
        <v>6</v>
      </c>
      <c r="B19" s="195">
        <v>600</v>
      </c>
      <c r="C19" s="109">
        <v>60016</v>
      </c>
      <c r="D19" s="109"/>
      <c r="E19" s="139" t="s">
        <v>300</v>
      </c>
      <c r="F19" s="196">
        <v>39950</v>
      </c>
      <c r="G19" s="311">
        <v>39950</v>
      </c>
      <c r="H19" s="198">
        <v>39950</v>
      </c>
      <c r="I19" s="198"/>
      <c r="J19" s="198"/>
      <c r="K19" s="198"/>
      <c r="L19" s="198"/>
      <c r="M19" s="312"/>
      <c r="N19" s="135" t="s">
        <v>173</v>
      </c>
      <c r="O19" s="198"/>
      <c r="P19" s="344"/>
    </row>
    <row r="20" spans="1:16" s="307" customFormat="1" ht="36" customHeight="1">
      <c r="A20" s="109">
        <v>7</v>
      </c>
      <c r="B20" s="111" t="s">
        <v>175</v>
      </c>
      <c r="C20" s="142" t="s">
        <v>176</v>
      </c>
      <c r="D20" s="193"/>
      <c r="E20" s="110" t="s">
        <v>262</v>
      </c>
      <c r="F20" s="113">
        <v>20000</v>
      </c>
      <c r="G20" s="113">
        <v>20000</v>
      </c>
      <c r="H20" s="143">
        <v>20000</v>
      </c>
      <c r="I20" s="143"/>
      <c r="J20" s="143"/>
      <c r="K20" s="143"/>
      <c r="L20" s="143"/>
      <c r="M20" s="143"/>
      <c r="N20" s="141" t="s">
        <v>173</v>
      </c>
      <c r="O20" s="209"/>
      <c r="P20" s="344"/>
    </row>
    <row r="21" spans="1:16" s="307" customFormat="1" ht="22.5" customHeight="1">
      <c r="A21" s="109">
        <v>8</v>
      </c>
      <c r="B21" s="111" t="s">
        <v>175</v>
      </c>
      <c r="C21" s="142" t="s">
        <v>176</v>
      </c>
      <c r="D21" s="193"/>
      <c r="E21" s="139" t="s">
        <v>256</v>
      </c>
      <c r="F21" s="113">
        <v>10000</v>
      </c>
      <c r="G21" s="113">
        <v>10000</v>
      </c>
      <c r="H21" s="113">
        <v>10000</v>
      </c>
      <c r="I21" s="113"/>
      <c r="J21" s="113"/>
      <c r="K21" s="113"/>
      <c r="L21" s="113"/>
      <c r="M21" s="154"/>
      <c r="N21" s="108" t="s">
        <v>173</v>
      </c>
      <c r="O21" s="199"/>
      <c r="P21" s="344"/>
    </row>
    <row r="22" spans="1:16" s="307" customFormat="1" ht="25.5" customHeight="1">
      <c r="A22" s="109">
        <v>9</v>
      </c>
      <c r="B22" s="111" t="s">
        <v>175</v>
      </c>
      <c r="C22" s="149" t="s">
        <v>176</v>
      </c>
      <c r="D22" s="200"/>
      <c r="E22" s="139" t="s">
        <v>255</v>
      </c>
      <c r="F22" s="154">
        <v>10000</v>
      </c>
      <c r="G22" s="154">
        <v>10000</v>
      </c>
      <c r="H22" s="154">
        <v>10000</v>
      </c>
      <c r="I22" s="154"/>
      <c r="J22" s="113"/>
      <c r="K22" s="113"/>
      <c r="L22" s="313"/>
      <c r="M22" s="144"/>
      <c r="N22" s="108" t="s">
        <v>173</v>
      </c>
      <c r="O22" s="199"/>
      <c r="P22" s="344">
        <f>SUM(G17:G22)</f>
        <v>1552706</v>
      </c>
    </row>
    <row r="23" spans="1:16" s="307" customFormat="1" ht="25.5" customHeight="1">
      <c r="A23" s="109">
        <v>10</v>
      </c>
      <c r="B23" s="111" t="s">
        <v>175</v>
      </c>
      <c r="C23" s="149" t="s">
        <v>176</v>
      </c>
      <c r="D23" s="200"/>
      <c r="E23" s="139" t="s">
        <v>323</v>
      </c>
      <c r="F23" s="154">
        <v>2868764.76</v>
      </c>
      <c r="G23" s="154">
        <v>0</v>
      </c>
      <c r="H23" s="154"/>
      <c r="I23" s="154"/>
      <c r="J23" s="113"/>
      <c r="K23" s="113"/>
      <c r="L23" s="313"/>
      <c r="M23" s="144">
        <v>2868764.76</v>
      </c>
      <c r="N23" s="108" t="s">
        <v>173</v>
      </c>
      <c r="O23" s="199"/>
      <c r="P23" s="344"/>
    </row>
    <row r="24" spans="1:16" s="307" customFormat="1" ht="39.75" customHeight="1">
      <c r="A24" s="109">
        <v>11</v>
      </c>
      <c r="B24" s="111" t="s">
        <v>175</v>
      </c>
      <c r="C24" s="149" t="s">
        <v>176</v>
      </c>
      <c r="D24" s="200"/>
      <c r="E24" s="139" t="s">
        <v>313</v>
      </c>
      <c r="F24" s="154">
        <v>591000</v>
      </c>
      <c r="G24" s="154">
        <v>591000</v>
      </c>
      <c r="H24" s="154"/>
      <c r="I24" s="154">
        <v>451000</v>
      </c>
      <c r="J24" s="113">
        <v>140000</v>
      </c>
      <c r="K24" s="113"/>
      <c r="L24" s="313"/>
      <c r="M24" s="144"/>
      <c r="N24" s="108" t="s">
        <v>173</v>
      </c>
      <c r="O24" s="199"/>
      <c r="P24" s="344">
        <f>SUM(G16:G24)</f>
        <v>2243706</v>
      </c>
    </row>
    <row r="25" spans="1:16" s="307" customFormat="1" ht="23.25" customHeight="1">
      <c r="A25" s="109">
        <v>12</v>
      </c>
      <c r="B25" s="111" t="s">
        <v>213</v>
      </c>
      <c r="C25" s="149" t="s">
        <v>214</v>
      </c>
      <c r="D25" s="200"/>
      <c r="E25" s="139" t="s">
        <v>215</v>
      </c>
      <c r="F25" s="154">
        <v>188100</v>
      </c>
      <c r="G25" s="154">
        <v>188100</v>
      </c>
      <c r="H25" s="154">
        <v>0</v>
      </c>
      <c r="I25" s="154">
        <v>188100</v>
      </c>
      <c r="J25" s="113"/>
      <c r="K25" s="113"/>
      <c r="L25" s="313"/>
      <c r="M25" s="144"/>
      <c r="N25" s="108" t="s">
        <v>173</v>
      </c>
      <c r="O25" s="199"/>
      <c r="P25" s="344"/>
    </row>
    <row r="26" spans="1:16" s="307" customFormat="1" ht="36" customHeight="1">
      <c r="A26" s="109">
        <v>13</v>
      </c>
      <c r="B26" s="111" t="s">
        <v>213</v>
      </c>
      <c r="C26" s="252" t="s">
        <v>214</v>
      </c>
      <c r="D26" s="253"/>
      <c r="E26" s="254" t="s">
        <v>267</v>
      </c>
      <c r="F26" s="255">
        <v>2987795</v>
      </c>
      <c r="G26" s="255">
        <v>639795</v>
      </c>
      <c r="H26" s="255"/>
      <c r="I26" s="255">
        <v>639795</v>
      </c>
      <c r="J26" s="113">
        <v>0</v>
      </c>
      <c r="K26" s="113"/>
      <c r="L26" s="313"/>
      <c r="M26" s="144">
        <v>2348000</v>
      </c>
      <c r="N26" s="108" t="s">
        <v>173</v>
      </c>
      <c r="O26" s="199">
        <v>0</v>
      </c>
      <c r="P26" s="344"/>
    </row>
    <row r="27" spans="1:16" s="307" customFormat="1" ht="36" customHeight="1">
      <c r="A27" s="285"/>
      <c r="B27" s="379" t="s">
        <v>213</v>
      </c>
      <c r="C27" s="380" t="s">
        <v>335</v>
      </c>
      <c r="D27" s="381"/>
      <c r="E27" s="382" t="s">
        <v>336</v>
      </c>
      <c r="F27" s="383">
        <v>25000</v>
      </c>
      <c r="G27" s="383">
        <v>25000</v>
      </c>
      <c r="H27" s="383"/>
      <c r="I27" s="383">
        <v>25000</v>
      </c>
      <c r="J27" s="255"/>
      <c r="K27" s="113"/>
      <c r="L27" s="313"/>
      <c r="M27" s="144"/>
      <c r="N27" s="108" t="s">
        <v>173</v>
      </c>
      <c r="O27" s="199"/>
      <c r="P27" s="344">
        <f>SUM(G25:G27)</f>
        <v>852895</v>
      </c>
    </row>
    <row r="28" spans="1:16" s="307" customFormat="1" ht="37.5" customHeight="1">
      <c r="A28" s="378">
        <v>14</v>
      </c>
      <c r="B28" s="211" t="s">
        <v>216</v>
      </c>
      <c r="C28" s="239" t="s">
        <v>217</v>
      </c>
      <c r="D28" s="240"/>
      <c r="E28" s="241" t="s">
        <v>218</v>
      </c>
      <c r="F28" s="232">
        <v>39000</v>
      </c>
      <c r="G28" s="232">
        <v>19000</v>
      </c>
      <c r="H28" s="232">
        <v>19000</v>
      </c>
      <c r="I28" s="232"/>
      <c r="J28" s="143"/>
      <c r="K28" s="113"/>
      <c r="L28" s="313"/>
      <c r="M28" s="144"/>
      <c r="N28" s="108" t="s">
        <v>173</v>
      </c>
      <c r="O28" s="199">
        <v>20000</v>
      </c>
      <c r="P28" s="344"/>
    </row>
    <row r="29" spans="1:16" s="307" customFormat="1" ht="31.5" customHeight="1" hidden="1">
      <c r="A29" s="109">
        <v>15</v>
      </c>
      <c r="B29" s="111"/>
      <c r="C29" s="149"/>
      <c r="D29" s="200"/>
      <c r="E29" s="139"/>
      <c r="F29" s="154"/>
      <c r="G29" s="154"/>
      <c r="H29" s="154"/>
      <c r="I29" s="154"/>
      <c r="J29" s="113"/>
      <c r="K29" s="113"/>
      <c r="L29" s="313"/>
      <c r="M29" s="312"/>
      <c r="N29" s="151" t="s">
        <v>173</v>
      </c>
      <c r="O29" s="199"/>
      <c r="P29" s="344"/>
    </row>
    <row r="30" spans="1:16" s="307" customFormat="1" ht="26.25" customHeight="1">
      <c r="A30" s="109">
        <v>15</v>
      </c>
      <c r="B30" s="314" t="s">
        <v>216</v>
      </c>
      <c r="C30" s="148" t="s">
        <v>217</v>
      </c>
      <c r="D30" s="201"/>
      <c r="E30" s="134" t="s">
        <v>219</v>
      </c>
      <c r="F30" s="144">
        <v>11808</v>
      </c>
      <c r="G30" s="144">
        <v>6000</v>
      </c>
      <c r="H30" s="144">
        <v>6000</v>
      </c>
      <c r="I30" s="144"/>
      <c r="J30" s="202"/>
      <c r="K30" s="154"/>
      <c r="L30" s="154"/>
      <c r="M30" s="232"/>
      <c r="N30" s="140" t="s">
        <v>173</v>
      </c>
      <c r="O30" s="203">
        <v>5808</v>
      </c>
      <c r="P30" s="344"/>
    </row>
    <row r="31" spans="1:16" s="307" customFormat="1" ht="45" customHeight="1">
      <c r="A31" s="109">
        <v>16</v>
      </c>
      <c r="B31" s="315" t="s">
        <v>216</v>
      </c>
      <c r="C31" s="148" t="s">
        <v>217</v>
      </c>
      <c r="D31" s="201"/>
      <c r="E31" s="134" t="s">
        <v>220</v>
      </c>
      <c r="F31" s="144">
        <v>125000</v>
      </c>
      <c r="G31" s="144">
        <v>70540</v>
      </c>
      <c r="H31" s="144">
        <v>70540</v>
      </c>
      <c r="I31" s="144"/>
      <c r="J31" s="302"/>
      <c r="K31" s="144"/>
      <c r="L31" s="144"/>
      <c r="M31" s="144"/>
      <c r="N31" s="135" t="s">
        <v>173</v>
      </c>
      <c r="O31" s="204">
        <v>54460</v>
      </c>
      <c r="P31" s="344"/>
    </row>
    <row r="32" spans="1:16" s="307" customFormat="1" ht="45" customHeight="1">
      <c r="A32" s="109">
        <v>17</v>
      </c>
      <c r="B32" s="296" t="s">
        <v>216</v>
      </c>
      <c r="C32" s="297" t="s">
        <v>223</v>
      </c>
      <c r="D32" s="298"/>
      <c r="E32" s="299" t="s">
        <v>322</v>
      </c>
      <c r="F32" s="216">
        <v>427000</v>
      </c>
      <c r="G32" s="216">
        <v>8000</v>
      </c>
      <c r="H32" s="216">
        <v>8000</v>
      </c>
      <c r="I32" s="216"/>
      <c r="J32" s="216"/>
      <c r="K32" s="216"/>
      <c r="L32" s="216"/>
      <c r="M32" s="300">
        <v>415000</v>
      </c>
      <c r="N32" s="233" t="s">
        <v>173</v>
      </c>
      <c r="O32" s="301"/>
      <c r="P32" s="344">
        <f>SUM(G28:G32)</f>
        <v>103540</v>
      </c>
    </row>
    <row r="33" spans="1:16" s="307" customFormat="1" ht="61.5" customHeight="1">
      <c r="A33" s="109">
        <v>18</v>
      </c>
      <c r="B33" s="230" t="s">
        <v>221</v>
      </c>
      <c r="C33" s="205" t="s">
        <v>272</v>
      </c>
      <c r="D33" s="206"/>
      <c r="E33" s="250" t="s">
        <v>261</v>
      </c>
      <c r="F33" s="207">
        <v>149629.04</v>
      </c>
      <c r="G33" s="207">
        <v>149629.04</v>
      </c>
      <c r="H33" s="207">
        <v>95029.04</v>
      </c>
      <c r="I33" s="208">
        <v>0</v>
      </c>
      <c r="J33" s="143">
        <v>54600</v>
      </c>
      <c r="K33" s="143"/>
      <c r="L33" s="143"/>
      <c r="M33" s="217"/>
      <c r="N33" s="135" t="s">
        <v>173</v>
      </c>
      <c r="O33" s="219"/>
      <c r="P33" s="344"/>
    </row>
    <row r="34" spans="1:16" s="307" customFormat="1" ht="32.25" customHeight="1" hidden="1">
      <c r="A34" s="109">
        <v>19</v>
      </c>
      <c r="B34" s="133" t="s">
        <v>224</v>
      </c>
      <c r="C34" s="148" t="s">
        <v>225</v>
      </c>
      <c r="D34" s="201"/>
      <c r="E34" s="134" t="s">
        <v>226</v>
      </c>
      <c r="F34" s="144"/>
      <c r="G34" s="144"/>
      <c r="H34" s="144"/>
      <c r="I34" s="144"/>
      <c r="J34" s="210"/>
      <c r="K34" s="143"/>
      <c r="L34" s="143"/>
      <c r="M34" s="143"/>
      <c r="N34" s="141" t="s">
        <v>227</v>
      </c>
      <c r="O34" s="209"/>
      <c r="P34" s="344"/>
    </row>
    <row r="35" spans="1:16" s="307" customFormat="1" ht="30" customHeight="1" hidden="1">
      <c r="A35" s="109">
        <v>20</v>
      </c>
      <c r="B35" s="238" t="s">
        <v>224</v>
      </c>
      <c r="C35" s="239" t="s">
        <v>225</v>
      </c>
      <c r="D35" s="240"/>
      <c r="E35" s="241" t="s">
        <v>232</v>
      </c>
      <c r="F35" s="232"/>
      <c r="G35" s="232"/>
      <c r="H35" s="232"/>
      <c r="I35" s="208"/>
      <c r="J35" s="113"/>
      <c r="K35" s="113"/>
      <c r="L35" s="113"/>
      <c r="M35" s="113"/>
      <c r="N35" s="242" t="s">
        <v>227</v>
      </c>
      <c r="O35" s="199"/>
      <c r="P35" s="344"/>
    </row>
    <row r="36" spans="1:16" s="307" customFormat="1" ht="38.25" customHeight="1" hidden="1">
      <c r="A36" s="109">
        <v>21</v>
      </c>
      <c r="B36" s="133" t="s">
        <v>224</v>
      </c>
      <c r="C36" s="148" t="s">
        <v>225</v>
      </c>
      <c r="D36" s="201"/>
      <c r="E36" s="134" t="s">
        <v>249</v>
      </c>
      <c r="F36" s="144"/>
      <c r="G36" s="144"/>
      <c r="H36" s="144"/>
      <c r="I36" s="144"/>
      <c r="J36" s="202"/>
      <c r="K36" s="154"/>
      <c r="L36" s="154"/>
      <c r="M36" s="214"/>
      <c r="N36" s="242" t="s">
        <v>227</v>
      </c>
      <c r="O36" s="249"/>
      <c r="P36" s="344"/>
    </row>
    <row r="37" spans="1:16" s="307" customFormat="1" ht="44.25" customHeight="1" hidden="1">
      <c r="A37" s="109">
        <v>22</v>
      </c>
      <c r="B37" s="133" t="s">
        <v>224</v>
      </c>
      <c r="C37" s="148" t="s">
        <v>225</v>
      </c>
      <c r="D37" s="201"/>
      <c r="E37" s="134" t="s">
        <v>250</v>
      </c>
      <c r="F37" s="144"/>
      <c r="G37" s="144"/>
      <c r="H37" s="144"/>
      <c r="I37" s="144"/>
      <c r="J37" s="202"/>
      <c r="K37" s="154"/>
      <c r="L37" s="154"/>
      <c r="M37" s="214"/>
      <c r="N37" s="135" t="s">
        <v>251</v>
      </c>
      <c r="O37" s="249"/>
      <c r="P37" s="344"/>
    </row>
    <row r="38" spans="1:16" s="307" customFormat="1" ht="34.5" customHeight="1" hidden="1">
      <c r="A38" s="109">
        <v>23</v>
      </c>
      <c r="B38" s="238" t="s">
        <v>228</v>
      </c>
      <c r="C38" s="239" t="s">
        <v>229</v>
      </c>
      <c r="D38" s="240"/>
      <c r="E38" s="241" t="s">
        <v>230</v>
      </c>
      <c r="F38" s="232"/>
      <c r="G38" s="232"/>
      <c r="H38" s="232"/>
      <c r="I38" s="208"/>
      <c r="J38" s="154"/>
      <c r="K38" s="154"/>
      <c r="L38" s="154"/>
      <c r="M38" s="154"/>
      <c r="N38" s="242" t="s">
        <v>173</v>
      </c>
      <c r="O38" s="203"/>
      <c r="P38" s="344"/>
    </row>
    <row r="39" spans="1:16" s="307" customFormat="1" ht="24" customHeight="1">
      <c r="A39" s="109">
        <v>19</v>
      </c>
      <c r="B39" s="133" t="s">
        <v>228</v>
      </c>
      <c r="C39" s="148" t="s">
        <v>229</v>
      </c>
      <c r="D39" s="201"/>
      <c r="E39" s="134" t="s">
        <v>237</v>
      </c>
      <c r="F39" s="144">
        <v>8487</v>
      </c>
      <c r="G39" s="144">
        <v>8487</v>
      </c>
      <c r="H39" s="144">
        <v>8487</v>
      </c>
      <c r="I39" s="144"/>
      <c r="J39" s="144"/>
      <c r="K39" s="144"/>
      <c r="L39" s="144"/>
      <c r="M39" s="144"/>
      <c r="N39" s="140" t="s">
        <v>173</v>
      </c>
      <c r="O39" s="204"/>
      <c r="P39" s="344"/>
    </row>
    <row r="40" spans="1:16" s="307" customFormat="1" ht="25.5" customHeight="1">
      <c r="A40" s="109">
        <v>20</v>
      </c>
      <c r="B40" s="133" t="s">
        <v>228</v>
      </c>
      <c r="C40" s="148" t="s">
        <v>229</v>
      </c>
      <c r="D40" s="201"/>
      <c r="E40" s="134" t="s">
        <v>236</v>
      </c>
      <c r="F40" s="144">
        <v>25461</v>
      </c>
      <c r="G40" s="144">
        <v>25461</v>
      </c>
      <c r="H40" s="144">
        <v>25461</v>
      </c>
      <c r="I40" s="144"/>
      <c r="J40" s="144"/>
      <c r="K40" s="144"/>
      <c r="L40" s="144"/>
      <c r="M40" s="144"/>
      <c r="N40" s="140" t="s">
        <v>173</v>
      </c>
      <c r="O40" s="204"/>
      <c r="P40" s="344"/>
    </row>
    <row r="41" spans="1:16" s="307" customFormat="1" ht="34.5" customHeight="1" hidden="1">
      <c r="A41" s="109">
        <v>27</v>
      </c>
      <c r="B41" s="133" t="s">
        <v>228</v>
      </c>
      <c r="C41" s="148" t="s">
        <v>229</v>
      </c>
      <c r="D41" s="201"/>
      <c r="E41" s="134" t="s">
        <v>235</v>
      </c>
      <c r="F41" s="144"/>
      <c r="G41" s="144"/>
      <c r="H41" s="144"/>
      <c r="I41" s="144"/>
      <c r="J41" s="144"/>
      <c r="K41" s="144"/>
      <c r="L41" s="144"/>
      <c r="M41" s="144"/>
      <c r="N41" s="140" t="s">
        <v>173</v>
      </c>
      <c r="O41" s="204"/>
      <c r="P41" s="344"/>
    </row>
    <row r="42" spans="1:16" s="307" customFormat="1" ht="25.5" customHeight="1">
      <c r="A42" s="109">
        <v>21</v>
      </c>
      <c r="B42" s="133" t="s">
        <v>228</v>
      </c>
      <c r="C42" s="148" t="s">
        <v>229</v>
      </c>
      <c r="D42" s="201"/>
      <c r="E42" s="134" t="s">
        <v>264</v>
      </c>
      <c r="F42" s="144">
        <v>16974</v>
      </c>
      <c r="G42" s="144">
        <v>16974</v>
      </c>
      <c r="H42" s="144">
        <v>16974</v>
      </c>
      <c r="I42" s="144"/>
      <c r="J42" s="144"/>
      <c r="K42" s="144"/>
      <c r="L42" s="144"/>
      <c r="M42" s="144"/>
      <c r="N42" s="135" t="s">
        <v>173</v>
      </c>
      <c r="O42" s="204"/>
      <c r="P42" s="344"/>
    </row>
    <row r="43" spans="1:16" s="307" customFormat="1" ht="27" customHeight="1">
      <c r="A43" s="109">
        <v>22</v>
      </c>
      <c r="B43" s="133" t="s">
        <v>228</v>
      </c>
      <c r="C43" s="148" t="s">
        <v>229</v>
      </c>
      <c r="D43" s="201"/>
      <c r="E43" s="134" t="s">
        <v>239</v>
      </c>
      <c r="F43" s="144">
        <v>8487</v>
      </c>
      <c r="G43" s="144">
        <v>8487</v>
      </c>
      <c r="H43" s="144">
        <v>8487</v>
      </c>
      <c r="I43" s="144"/>
      <c r="J43" s="144"/>
      <c r="K43" s="144"/>
      <c r="L43" s="144"/>
      <c r="M43" s="144"/>
      <c r="N43" s="135" t="s">
        <v>173</v>
      </c>
      <c r="O43" s="204"/>
      <c r="P43" s="344"/>
    </row>
    <row r="44" spans="1:16" s="307" customFormat="1" ht="34.5" customHeight="1">
      <c r="A44" s="109">
        <v>23</v>
      </c>
      <c r="B44" s="133" t="s">
        <v>228</v>
      </c>
      <c r="C44" s="148" t="s">
        <v>229</v>
      </c>
      <c r="D44" s="201"/>
      <c r="E44" s="134" t="s">
        <v>265</v>
      </c>
      <c r="F44" s="144">
        <v>8487</v>
      </c>
      <c r="G44" s="144">
        <v>8487</v>
      </c>
      <c r="H44" s="144">
        <v>8487</v>
      </c>
      <c r="I44" s="144"/>
      <c r="J44" s="144"/>
      <c r="K44" s="144"/>
      <c r="L44" s="144"/>
      <c r="M44" s="144"/>
      <c r="N44" s="135" t="s">
        <v>173</v>
      </c>
      <c r="O44" s="204"/>
      <c r="P44" s="344"/>
    </row>
    <row r="45" spans="1:16" s="307" customFormat="1" ht="26.25" customHeight="1">
      <c r="A45" s="109">
        <v>24</v>
      </c>
      <c r="B45" s="133" t="s">
        <v>228</v>
      </c>
      <c r="C45" s="148" t="s">
        <v>229</v>
      </c>
      <c r="D45" s="201"/>
      <c r="E45" s="134" t="s">
        <v>238</v>
      </c>
      <c r="F45" s="144">
        <v>16980</v>
      </c>
      <c r="G45" s="144">
        <v>16980</v>
      </c>
      <c r="H45" s="144">
        <v>16980</v>
      </c>
      <c r="I45" s="144"/>
      <c r="J45" s="144"/>
      <c r="K45" s="144"/>
      <c r="L45" s="144"/>
      <c r="M45" s="144"/>
      <c r="N45" s="135" t="s">
        <v>173</v>
      </c>
      <c r="O45" s="204"/>
      <c r="P45" s="344">
        <f>SUM(G39:G46)</f>
        <v>101850</v>
      </c>
    </row>
    <row r="46" spans="1:16" s="307" customFormat="1" ht="28.5" customHeight="1">
      <c r="A46" s="109">
        <v>25</v>
      </c>
      <c r="B46" s="133" t="s">
        <v>228</v>
      </c>
      <c r="C46" s="148" t="s">
        <v>229</v>
      </c>
      <c r="D46" s="201"/>
      <c r="E46" s="134" t="s">
        <v>234</v>
      </c>
      <c r="F46" s="144">
        <v>16974</v>
      </c>
      <c r="G46" s="144">
        <v>16974</v>
      </c>
      <c r="H46" s="144">
        <v>16974</v>
      </c>
      <c r="I46" s="144"/>
      <c r="J46" s="144"/>
      <c r="K46" s="144"/>
      <c r="L46" s="144"/>
      <c r="M46" s="144"/>
      <c r="N46" s="135" t="s">
        <v>173</v>
      </c>
      <c r="O46" s="204"/>
      <c r="P46" s="344"/>
    </row>
    <row r="47" spans="1:16" s="307" customFormat="1" ht="34.5" customHeight="1" hidden="1">
      <c r="A47" s="109">
        <v>33</v>
      </c>
      <c r="B47" s="133"/>
      <c r="C47" s="148"/>
      <c r="D47" s="201"/>
      <c r="E47" s="134"/>
      <c r="F47" s="144"/>
      <c r="G47" s="144"/>
      <c r="H47" s="144"/>
      <c r="I47" s="144"/>
      <c r="J47" s="216"/>
      <c r="K47" s="216"/>
      <c r="L47" s="216"/>
      <c r="M47" s="216"/>
      <c r="N47" s="233"/>
      <c r="O47" s="243"/>
      <c r="P47" s="344"/>
    </row>
    <row r="48" spans="1:16" s="307" customFormat="1" ht="27.75" customHeight="1">
      <c r="A48" s="109">
        <v>26</v>
      </c>
      <c r="B48" s="211" t="s">
        <v>228</v>
      </c>
      <c r="C48" s="212" t="s">
        <v>231</v>
      </c>
      <c r="D48" s="213"/>
      <c r="E48" s="251" t="s">
        <v>271</v>
      </c>
      <c r="F48" s="143">
        <v>9274000</v>
      </c>
      <c r="G48" s="143">
        <v>300000</v>
      </c>
      <c r="H48" s="143"/>
      <c r="I48" s="316">
        <v>300000</v>
      </c>
      <c r="J48" s="316">
        <v>0</v>
      </c>
      <c r="K48" s="316"/>
      <c r="L48" s="317"/>
      <c r="M48" s="338">
        <v>8974000</v>
      </c>
      <c r="N48" s="233" t="s">
        <v>173</v>
      </c>
      <c r="O48" s="243"/>
      <c r="P48" s="344"/>
    </row>
    <row r="49" spans="1:16" s="307" customFormat="1" ht="29.25" customHeight="1" hidden="1">
      <c r="A49" s="109">
        <v>35</v>
      </c>
      <c r="B49" s="211" t="s">
        <v>228</v>
      </c>
      <c r="C49" s="212" t="s">
        <v>231</v>
      </c>
      <c r="D49" s="213"/>
      <c r="E49" s="159" t="s">
        <v>243</v>
      </c>
      <c r="F49" s="143"/>
      <c r="G49" s="143"/>
      <c r="H49" s="217"/>
      <c r="I49" s="312"/>
      <c r="J49" s="312"/>
      <c r="K49" s="318"/>
      <c r="L49" s="144"/>
      <c r="M49" s="144"/>
      <c r="N49" s="233" t="s">
        <v>173</v>
      </c>
      <c r="O49" s="204"/>
      <c r="P49" s="344"/>
    </row>
    <row r="50" spans="1:16" s="307" customFormat="1" ht="27.75" customHeight="1" hidden="1">
      <c r="A50" s="109">
        <v>36</v>
      </c>
      <c r="B50" s="111" t="s">
        <v>228</v>
      </c>
      <c r="C50" s="142" t="s">
        <v>231</v>
      </c>
      <c r="D50" s="193"/>
      <c r="E50" s="110" t="s">
        <v>242</v>
      </c>
      <c r="F50" s="143"/>
      <c r="G50" s="143"/>
      <c r="H50" s="143"/>
      <c r="I50" s="143"/>
      <c r="J50" s="143"/>
      <c r="K50" s="143"/>
      <c r="L50" s="143"/>
      <c r="M50" s="143"/>
      <c r="N50" s="233" t="s">
        <v>173</v>
      </c>
      <c r="O50" s="209"/>
      <c r="P50" s="344"/>
    </row>
    <row r="51" spans="1:16" s="307" customFormat="1" ht="27.75" customHeight="1" hidden="1">
      <c r="A51" s="109">
        <v>37</v>
      </c>
      <c r="B51" s="234" t="s">
        <v>228</v>
      </c>
      <c r="C51" s="142" t="s">
        <v>231</v>
      </c>
      <c r="D51" s="193"/>
      <c r="E51" s="110" t="s">
        <v>244</v>
      </c>
      <c r="F51" s="143"/>
      <c r="G51" s="143"/>
      <c r="H51" s="143"/>
      <c r="I51" s="143"/>
      <c r="J51" s="143"/>
      <c r="K51" s="143"/>
      <c r="L51" s="143"/>
      <c r="M51" s="217"/>
      <c r="N51" s="233" t="s">
        <v>173</v>
      </c>
      <c r="O51" s="219"/>
      <c r="P51" s="344"/>
    </row>
    <row r="52" spans="1:16" s="307" customFormat="1" ht="44.25" customHeight="1">
      <c r="A52" s="109">
        <v>27</v>
      </c>
      <c r="B52" s="234" t="s">
        <v>228</v>
      </c>
      <c r="C52" s="142" t="s">
        <v>231</v>
      </c>
      <c r="D52" s="193"/>
      <c r="E52" s="110" t="s">
        <v>248</v>
      </c>
      <c r="F52" s="143">
        <v>12906600</v>
      </c>
      <c r="G52" s="143">
        <v>12872560</v>
      </c>
      <c r="H52" s="143"/>
      <c r="I52" s="143">
        <v>2972560</v>
      </c>
      <c r="J52" s="143">
        <v>9900000</v>
      </c>
      <c r="K52" s="143"/>
      <c r="L52" s="143"/>
      <c r="M52" s="217"/>
      <c r="N52" s="233" t="s">
        <v>173</v>
      </c>
      <c r="O52" s="336">
        <v>34040</v>
      </c>
      <c r="P52" s="344">
        <f>SUM(G39:G52)</f>
        <v>13274410</v>
      </c>
    </row>
    <row r="53" spans="1:16" s="307" customFormat="1" ht="27.75" customHeight="1" hidden="1">
      <c r="A53" s="109">
        <v>39</v>
      </c>
      <c r="B53" s="234"/>
      <c r="C53" s="142"/>
      <c r="D53" s="193"/>
      <c r="E53" s="110"/>
      <c r="F53" s="143"/>
      <c r="G53" s="143"/>
      <c r="H53" s="143"/>
      <c r="I53" s="143"/>
      <c r="J53" s="143"/>
      <c r="K53" s="143"/>
      <c r="L53" s="143"/>
      <c r="M53" s="217"/>
      <c r="N53" s="135"/>
      <c r="O53" s="219"/>
      <c r="P53" s="344"/>
    </row>
    <row r="54" spans="1:16" s="307" customFormat="1" ht="25.5" customHeight="1" hidden="1">
      <c r="A54" s="109">
        <v>40</v>
      </c>
      <c r="B54" s="111"/>
      <c r="C54" s="142"/>
      <c r="D54" s="193"/>
      <c r="E54" s="110"/>
      <c r="F54" s="113"/>
      <c r="G54" s="113"/>
      <c r="H54" s="113"/>
      <c r="I54" s="113"/>
      <c r="J54" s="113"/>
      <c r="K54" s="113"/>
      <c r="L54" s="113"/>
      <c r="M54" s="113"/>
      <c r="N54" s="141" t="s">
        <v>173</v>
      </c>
      <c r="O54" s="199"/>
      <c r="P54" s="344"/>
    </row>
    <row r="55" spans="1:16" s="307" customFormat="1" ht="25.5" customHeight="1">
      <c r="A55" s="109">
        <v>28</v>
      </c>
      <c r="B55" s="111" t="s">
        <v>240</v>
      </c>
      <c r="C55" s="142" t="s">
        <v>241</v>
      </c>
      <c r="D55" s="193"/>
      <c r="E55" s="110" t="s">
        <v>320</v>
      </c>
      <c r="F55" s="113">
        <v>80800</v>
      </c>
      <c r="G55" s="113">
        <v>80800</v>
      </c>
      <c r="H55" s="113">
        <v>0</v>
      </c>
      <c r="I55" s="113">
        <v>80800</v>
      </c>
      <c r="J55" s="113"/>
      <c r="K55" s="113"/>
      <c r="L55" s="113"/>
      <c r="M55" s="113"/>
      <c r="N55" s="108" t="s">
        <v>173</v>
      </c>
      <c r="O55" s="199"/>
      <c r="P55" s="344"/>
    </row>
    <row r="56" spans="1:16" s="307" customFormat="1" ht="32.25" customHeight="1">
      <c r="A56" s="109">
        <v>29</v>
      </c>
      <c r="B56" s="111" t="s">
        <v>240</v>
      </c>
      <c r="C56" s="142" t="s">
        <v>241</v>
      </c>
      <c r="D56" s="193"/>
      <c r="E56" s="110" t="s">
        <v>305</v>
      </c>
      <c r="F56" s="113">
        <v>159900</v>
      </c>
      <c r="G56" s="113">
        <v>159900</v>
      </c>
      <c r="H56" s="113"/>
      <c r="I56" s="113">
        <v>159900</v>
      </c>
      <c r="J56" s="113"/>
      <c r="K56" s="113"/>
      <c r="L56" s="113"/>
      <c r="M56" s="113"/>
      <c r="N56" s="108" t="s">
        <v>173</v>
      </c>
      <c r="O56" s="199"/>
      <c r="P56" s="344"/>
    </row>
    <row r="57" spans="1:16" s="307" customFormat="1" ht="31.5" customHeight="1" hidden="1">
      <c r="A57" s="109">
        <v>43</v>
      </c>
      <c r="B57" s="145">
        <v>926</v>
      </c>
      <c r="C57" s="146">
        <v>92601</v>
      </c>
      <c r="D57" s="310"/>
      <c r="E57" s="160"/>
      <c r="F57" s="202"/>
      <c r="G57" s="202"/>
      <c r="H57" s="202"/>
      <c r="I57" s="113"/>
      <c r="J57" s="113"/>
      <c r="K57" s="113"/>
      <c r="L57" s="113"/>
      <c r="M57" s="113"/>
      <c r="N57" s="108"/>
      <c r="O57" s="199"/>
      <c r="P57" s="344"/>
    </row>
    <row r="58" spans="1:16" s="307" customFormat="1" ht="31.5" customHeight="1" hidden="1">
      <c r="A58" s="109">
        <v>44</v>
      </c>
      <c r="B58" s="145">
        <v>926</v>
      </c>
      <c r="C58" s="146">
        <v>92601</v>
      </c>
      <c r="D58" s="312"/>
      <c r="E58" s="110"/>
      <c r="F58" s="113"/>
      <c r="G58" s="113"/>
      <c r="H58" s="113"/>
      <c r="I58" s="202"/>
      <c r="J58" s="154"/>
      <c r="K58" s="154"/>
      <c r="L58" s="154"/>
      <c r="M58" s="154"/>
      <c r="N58" s="140"/>
      <c r="O58" s="203"/>
      <c r="P58" s="344"/>
    </row>
    <row r="59" spans="1:16" s="307" customFormat="1" ht="34.5" customHeight="1">
      <c r="A59" s="109">
        <v>30</v>
      </c>
      <c r="B59" s="147">
        <v>926</v>
      </c>
      <c r="C59" s="145">
        <v>92601</v>
      </c>
      <c r="D59" s="319"/>
      <c r="E59" s="150" t="s">
        <v>266</v>
      </c>
      <c r="F59" s="154">
        <v>12300</v>
      </c>
      <c r="G59" s="154">
        <v>12300</v>
      </c>
      <c r="H59" s="214">
        <v>12300</v>
      </c>
      <c r="I59" s="215"/>
      <c r="J59" s="215"/>
      <c r="K59" s="215"/>
      <c r="L59" s="215"/>
      <c r="M59" s="215"/>
      <c r="N59" s="140" t="s">
        <v>173</v>
      </c>
      <c r="O59" s="204"/>
      <c r="P59" s="344"/>
    </row>
    <row r="60" spans="1:16" s="307" customFormat="1" ht="25.5">
      <c r="A60" s="109">
        <v>31</v>
      </c>
      <c r="B60" s="221">
        <v>926</v>
      </c>
      <c r="C60" s="222">
        <v>92601</v>
      </c>
      <c r="D60" s="223"/>
      <c r="E60" s="224" t="s">
        <v>258</v>
      </c>
      <c r="F60" s="144">
        <v>12915</v>
      </c>
      <c r="G60" s="144">
        <v>12915</v>
      </c>
      <c r="H60" s="144">
        <v>12915</v>
      </c>
      <c r="I60" s="144"/>
      <c r="J60" s="144"/>
      <c r="K60" s="144"/>
      <c r="L60" s="144"/>
      <c r="M60" s="144"/>
      <c r="N60" s="140" t="s">
        <v>173</v>
      </c>
      <c r="O60" s="204"/>
      <c r="P60" s="344"/>
    </row>
    <row r="61" spans="1:16" s="307" customFormat="1" ht="25.5">
      <c r="A61" s="109">
        <v>32</v>
      </c>
      <c r="B61" s="221">
        <v>926</v>
      </c>
      <c r="C61" s="222">
        <v>92601</v>
      </c>
      <c r="D61" s="223"/>
      <c r="E61" s="224" t="s">
        <v>257</v>
      </c>
      <c r="F61" s="144">
        <v>12300</v>
      </c>
      <c r="G61" s="144">
        <v>12300</v>
      </c>
      <c r="H61" s="144">
        <v>12300</v>
      </c>
      <c r="I61" s="144"/>
      <c r="J61" s="144"/>
      <c r="K61" s="144"/>
      <c r="L61" s="144"/>
      <c r="M61" s="144"/>
      <c r="N61" s="140" t="s">
        <v>173</v>
      </c>
      <c r="O61" s="204"/>
      <c r="P61" s="344"/>
    </row>
    <row r="62" spans="1:16" s="307" customFormat="1" ht="25.5">
      <c r="A62" s="109">
        <v>33</v>
      </c>
      <c r="B62" s="221">
        <v>926</v>
      </c>
      <c r="C62" s="222">
        <v>92601</v>
      </c>
      <c r="D62" s="223"/>
      <c r="E62" s="224" t="s">
        <v>259</v>
      </c>
      <c r="F62" s="144">
        <v>7800</v>
      </c>
      <c r="G62" s="144">
        <v>7800</v>
      </c>
      <c r="H62" s="144">
        <v>7800</v>
      </c>
      <c r="I62" s="144"/>
      <c r="J62" s="144"/>
      <c r="K62" s="144"/>
      <c r="L62" s="144"/>
      <c r="M62" s="144"/>
      <c r="N62" s="242" t="s">
        <v>173</v>
      </c>
      <c r="O62" s="204"/>
      <c r="P62" s="344"/>
    </row>
    <row r="63" spans="1:16" s="307" customFormat="1" ht="25.5">
      <c r="A63" s="109">
        <v>34</v>
      </c>
      <c r="B63" s="221">
        <v>926</v>
      </c>
      <c r="C63" s="222">
        <v>92601</v>
      </c>
      <c r="D63" s="312"/>
      <c r="E63" s="224" t="s">
        <v>260</v>
      </c>
      <c r="F63" s="216">
        <v>12940</v>
      </c>
      <c r="G63" s="216">
        <v>12940</v>
      </c>
      <c r="H63" s="216">
        <v>12940</v>
      </c>
      <c r="I63" s="210"/>
      <c r="J63" s="143"/>
      <c r="K63" s="143"/>
      <c r="L63" s="143"/>
      <c r="M63" s="217"/>
      <c r="N63" s="218" t="s">
        <v>173</v>
      </c>
      <c r="O63" s="219"/>
      <c r="P63" s="344">
        <f>SUM(G59:G63)</f>
        <v>58255</v>
      </c>
    </row>
    <row r="64" spans="1:16" s="307" customFormat="1" ht="12.75">
      <c r="A64" s="384" t="s">
        <v>23</v>
      </c>
      <c r="B64" s="384"/>
      <c r="C64" s="384"/>
      <c r="D64" s="384"/>
      <c r="E64" s="384"/>
      <c r="F64" s="220">
        <f>SUM(F12:F63)</f>
        <v>34995821.8</v>
      </c>
      <c r="G64" s="220">
        <f>SUM(G12:G63)</f>
        <v>17062845.04</v>
      </c>
      <c r="H64" s="220">
        <f aca="true" t="shared" si="0" ref="H64:O64">SUM(H12:H63)</f>
        <v>807684.04</v>
      </c>
      <c r="I64" s="220">
        <f t="shared" si="0"/>
        <v>4959061</v>
      </c>
      <c r="J64" s="220">
        <f t="shared" si="0"/>
        <v>11296100</v>
      </c>
      <c r="K64" s="220">
        <f t="shared" si="0"/>
        <v>0</v>
      </c>
      <c r="L64" s="220">
        <f t="shared" si="0"/>
        <v>0</v>
      </c>
      <c r="M64" s="343">
        <f t="shared" si="0"/>
        <v>17814668.759999998</v>
      </c>
      <c r="N64" s="220">
        <f t="shared" si="0"/>
        <v>0</v>
      </c>
      <c r="O64" s="337">
        <f t="shared" si="0"/>
        <v>114308</v>
      </c>
      <c r="P64" s="344"/>
    </row>
    <row r="65" spans="1:16" ht="12.75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303"/>
    </row>
    <row r="66" spans="1:15" ht="12.7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</row>
    <row r="67" spans="1:15" ht="12.75">
      <c r="A67" s="83" t="s">
        <v>25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 t="s">
        <v>161</v>
      </c>
      <c r="M67" s="137"/>
      <c r="N67" s="137"/>
      <c r="O67" s="137"/>
    </row>
    <row r="68" spans="1:15" ht="12.75">
      <c r="A68" s="137" t="s">
        <v>26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</row>
    <row r="69" spans="1:15" ht="12.75">
      <c r="A69" s="137"/>
      <c r="B69" s="137"/>
      <c r="C69" s="137"/>
      <c r="D69" s="137"/>
      <c r="E69" s="137"/>
      <c r="F69" s="137"/>
      <c r="G69" s="137"/>
      <c r="H69" s="137"/>
      <c r="I69" s="368">
        <f>(H64+I64+J64)</f>
        <v>17062845.04</v>
      </c>
      <c r="J69" s="137"/>
      <c r="K69" s="137"/>
      <c r="L69" s="137" t="s">
        <v>189</v>
      </c>
      <c r="M69" s="137"/>
      <c r="N69" s="137"/>
      <c r="O69" s="137"/>
    </row>
    <row r="70" spans="1:15" ht="12.7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1:15" ht="12.7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1:15" ht="12.7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</sheetData>
  <sheetProtection selectLockedCells="1" selectUnlockedCells="1"/>
  <mergeCells count="19">
    <mergeCell ref="M6:M10"/>
    <mergeCell ref="N6:N10"/>
    <mergeCell ref="O6:O10"/>
    <mergeCell ref="G7:G10"/>
    <mergeCell ref="H7:K7"/>
    <mergeCell ref="H8:H10"/>
    <mergeCell ref="I8:I10"/>
    <mergeCell ref="J8:J10"/>
    <mergeCell ref="K8:K10"/>
    <mergeCell ref="A64:E64"/>
    <mergeCell ref="A4:N4"/>
    <mergeCell ref="A6:A10"/>
    <mergeCell ref="B6:B10"/>
    <mergeCell ref="C6:C10"/>
    <mergeCell ref="D6:D10"/>
    <mergeCell ref="E6:E10"/>
    <mergeCell ref="F6:F10"/>
    <mergeCell ref="G6:K6"/>
    <mergeCell ref="L6:L10"/>
  </mergeCells>
  <printOptions horizontalCentered="1"/>
  <pageMargins left="0.7083333333333334" right="0.7083333333333334" top="0.9840277777777777" bottom="0.7083333333333334" header="0.5118055555555555" footer="0.5118055555555555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17"/>
  <sheetViews>
    <sheetView zoomScalePageLayoutView="0" workbookViewId="0" topLeftCell="A27">
      <selection activeCell="H112" sqref="H112"/>
    </sheetView>
  </sheetViews>
  <sheetFormatPr defaultColWidth="9.00390625" defaultRowHeight="12.75"/>
  <cols>
    <col min="2" max="2" width="11.75390625" style="0" customWidth="1"/>
    <col min="5" max="5" width="11.875" style="0" customWidth="1"/>
    <col min="6" max="6" width="11.375" style="0" customWidth="1"/>
    <col min="7" max="7" width="10.875" style="0" customWidth="1"/>
    <col min="8" max="8" width="11.00390625" style="0" customWidth="1"/>
    <col min="9" max="9" width="11.75390625" style="0" customWidth="1"/>
    <col min="10" max="10" width="10.875" style="0" customWidth="1"/>
    <col min="12" max="12" width="10.00390625" style="0" bestFit="1" customWidth="1"/>
    <col min="13" max="13" width="10.875" style="0" customWidth="1"/>
    <col min="17" max="17" width="11.25390625" style="0" customWidth="1"/>
    <col min="18" max="18" width="11.75390625" style="0" customWidth="1"/>
    <col min="19" max="19" width="11.125" style="0" customWidth="1"/>
  </cols>
  <sheetData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 t="s">
        <v>169</v>
      </c>
      <c r="S3" s="4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 t="s">
        <v>198</v>
      </c>
      <c r="S4" s="4"/>
    </row>
    <row r="5" spans="1:19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 t="s">
        <v>275</v>
      </c>
      <c r="S5" s="4"/>
    </row>
    <row r="6" spans="1:19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  <c r="S6" s="4"/>
    </row>
    <row r="7" spans="1:19" ht="35.25" customHeight="1">
      <c r="A7" s="443" t="s">
        <v>27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3"/>
      <c r="S7" s="3"/>
    </row>
    <row r="8" spans="1:19" ht="12.75" customHeight="1">
      <c r="A8" s="442" t="s">
        <v>2</v>
      </c>
      <c r="B8" s="442" t="s">
        <v>28</v>
      </c>
      <c r="C8" s="435" t="s">
        <v>29</v>
      </c>
      <c r="D8" s="435" t="s">
        <v>30</v>
      </c>
      <c r="E8" s="435" t="s">
        <v>31</v>
      </c>
      <c r="F8" s="442" t="s">
        <v>32</v>
      </c>
      <c r="G8" s="442"/>
      <c r="H8" s="442" t="s">
        <v>7</v>
      </c>
      <c r="I8" s="442"/>
      <c r="J8" s="442"/>
      <c r="K8" s="442"/>
      <c r="L8" s="442"/>
      <c r="M8" s="442"/>
      <c r="N8" s="442"/>
      <c r="O8" s="442"/>
      <c r="P8" s="442"/>
      <c r="Q8" s="442"/>
      <c r="R8" s="439" t="s">
        <v>274</v>
      </c>
      <c r="S8" s="439" t="s">
        <v>185</v>
      </c>
    </row>
    <row r="9" spans="1:19" ht="12.75" customHeight="1">
      <c r="A9" s="442"/>
      <c r="B9" s="442"/>
      <c r="C9" s="435"/>
      <c r="D9" s="435"/>
      <c r="E9" s="435"/>
      <c r="F9" s="435" t="s">
        <v>33</v>
      </c>
      <c r="G9" s="435" t="s">
        <v>34</v>
      </c>
      <c r="H9" s="442" t="s">
        <v>273</v>
      </c>
      <c r="I9" s="442"/>
      <c r="J9" s="442"/>
      <c r="K9" s="442"/>
      <c r="L9" s="442"/>
      <c r="M9" s="442"/>
      <c r="N9" s="442"/>
      <c r="O9" s="442"/>
      <c r="P9" s="442"/>
      <c r="Q9" s="442"/>
      <c r="R9" s="440"/>
      <c r="S9" s="440"/>
    </row>
    <row r="10" spans="1:19" ht="12.75" customHeight="1">
      <c r="A10" s="442"/>
      <c r="B10" s="442"/>
      <c r="C10" s="435"/>
      <c r="D10" s="435"/>
      <c r="E10" s="435"/>
      <c r="F10" s="435"/>
      <c r="G10" s="435"/>
      <c r="H10" s="435" t="s">
        <v>35</v>
      </c>
      <c r="I10" s="442" t="s">
        <v>36</v>
      </c>
      <c r="J10" s="442"/>
      <c r="K10" s="442"/>
      <c r="L10" s="442"/>
      <c r="M10" s="442"/>
      <c r="N10" s="442"/>
      <c r="O10" s="442"/>
      <c r="P10" s="442"/>
      <c r="Q10" s="442"/>
      <c r="R10" s="440"/>
      <c r="S10" s="440"/>
    </row>
    <row r="11" spans="1:19" ht="12" customHeight="1">
      <c r="A11" s="442"/>
      <c r="B11" s="442"/>
      <c r="C11" s="435"/>
      <c r="D11" s="435"/>
      <c r="E11" s="435"/>
      <c r="F11" s="435"/>
      <c r="G11" s="435"/>
      <c r="H11" s="435"/>
      <c r="I11" s="442" t="s">
        <v>37</v>
      </c>
      <c r="J11" s="442"/>
      <c r="K11" s="442"/>
      <c r="L11" s="442"/>
      <c r="M11" s="442" t="s">
        <v>38</v>
      </c>
      <c r="N11" s="442"/>
      <c r="O11" s="442"/>
      <c r="P11" s="442"/>
      <c r="Q11" s="442"/>
      <c r="R11" s="440"/>
      <c r="S11" s="440"/>
    </row>
    <row r="12" spans="1:19" ht="21" customHeight="1">
      <c r="A12" s="442"/>
      <c r="B12" s="442"/>
      <c r="C12" s="435"/>
      <c r="D12" s="435"/>
      <c r="E12" s="435"/>
      <c r="F12" s="435"/>
      <c r="G12" s="435"/>
      <c r="H12" s="435"/>
      <c r="I12" s="435" t="s">
        <v>39</v>
      </c>
      <c r="J12" s="442" t="s">
        <v>40</v>
      </c>
      <c r="K12" s="442"/>
      <c r="L12" s="442"/>
      <c r="M12" s="435" t="s">
        <v>41</v>
      </c>
      <c r="N12" s="435" t="s">
        <v>40</v>
      </c>
      <c r="O12" s="435"/>
      <c r="P12" s="435"/>
      <c r="Q12" s="435"/>
      <c r="R12" s="440"/>
      <c r="S12" s="440"/>
    </row>
    <row r="13" spans="1:19" ht="22.5">
      <c r="A13" s="442"/>
      <c r="B13" s="442"/>
      <c r="C13" s="435"/>
      <c r="D13" s="435"/>
      <c r="E13" s="435"/>
      <c r="F13" s="435"/>
      <c r="G13" s="435"/>
      <c r="H13" s="435"/>
      <c r="I13" s="435"/>
      <c r="J13" s="5" t="s">
        <v>42</v>
      </c>
      <c r="K13" s="5" t="s">
        <v>43</v>
      </c>
      <c r="L13" s="5" t="s">
        <v>44</v>
      </c>
      <c r="M13" s="435"/>
      <c r="N13" s="435" t="s">
        <v>42</v>
      </c>
      <c r="O13" s="435"/>
      <c r="P13" s="5" t="s">
        <v>43</v>
      </c>
      <c r="Q13" s="5" t="s">
        <v>45</v>
      </c>
      <c r="R13" s="441"/>
      <c r="S13" s="441"/>
    </row>
    <row r="14" spans="1:19" ht="12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436">
        <v>14</v>
      </c>
      <c r="O14" s="436"/>
      <c r="P14" s="6">
        <v>15</v>
      </c>
      <c r="Q14" s="6">
        <v>16</v>
      </c>
      <c r="R14" s="7"/>
      <c r="S14" s="7"/>
    </row>
    <row r="15" spans="1:21" ht="34.5">
      <c r="A15" s="361">
        <v>1.1</v>
      </c>
      <c r="B15" s="225" t="s">
        <v>46</v>
      </c>
      <c r="C15" s="437" t="s">
        <v>24</v>
      </c>
      <c r="D15" s="437"/>
      <c r="E15" s="8">
        <f aca="true" t="shared" si="0" ref="E15:M15">(E20+E27+E34+E41)</f>
        <v>2923364.76</v>
      </c>
      <c r="F15" s="8">
        <f t="shared" si="0"/>
        <v>1069924.8800000001</v>
      </c>
      <c r="G15" s="8">
        <f t="shared" si="0"/>
        <v>1853439.88</v>
      </c>
      <c r="H15" s="8">
        <f t="shared" si="0"/>
        <v>54600</v>
      </c>
      <c r="I15" s="8">
        <f t="shared" si="0"/>
        <v>8583.12</v>
      </c>
      <c r="J15" s="8">
        <f t="shared" si="0"/>
        <v>0</v>
      </c>
      <c r="K15" s="8">
        <f t="shared" si="0"/>
        <v>0</v>
      </c>
      <c r="L15" s="8">
        <f t="shared" si="0"/>
        <v>8583.12</v>
      </c>
      <c r="M15" s="8">
        <f t="shared" si="0"/>
        <v>46016.88</v>
      </c>
      <c r="N15" s="438">
        <v>0</v>
      </c>
      <c r="O15" s="438"/>
      <c r="P15" s="8">
        <v>0</v>
      </c>
      <c r="Q15" s="8">
        <f>(Q20+Q27+Q34+Q41)</f>
        <v>46016.12</v>
      </c>
      <c r="R15" s="9">
        <v>0</v>
      </c>
      <c r="S15" s="9">
        <v>2868764.76</v>
      </c>
      <c r="U15" s="256"/>
    </row>
    <row r="16" spans="1:21" ht="12.75" customHeight="1">
      <c r="A16" s="165"/>
      <c r="B16" s="166" t="s">
        <v>48</v>
      </c>
      <c r="C16" s="412" t="s">
        <v>278</v>
      </c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07"/>
      <c r="S16" s="407"/>
      <c r="U16" s="256"/>
    </row>
    <row r="17" spans="1:19" ht="12.75">
      <c r="A17" s="167"/>
      <c r="B17" s="40" t="s">
        <v>49</v>
      </c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0"/>
      <c r="S17" s="410"/>
    </row>
    <row r="18" spans="1:19" ht="12.75">
      <c r="A18" s="167"/>
      <c r="B18" s="40" t="s">
        <v>50</v>
      </c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0"/>
      <c r="S18" s="410"/>
    </row>
    <row r="19" spans="1:19" ht="12.75">
      <c r="A19" s="167"/>
      <c r="B19" s="40" t="s">
        <v>51</v>
      </c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0"/>
      <c r="S19" s="410"/>
    </row>
    <row r="20" spans="1:19" ht="12.75" customHeight="1">
      <c r="A20" s="167"/>
      <c r="B20" s="40" t="s">
        <v>52</v>
      </c>
      <c r="C20" s="10"/>
      <c r="D20" s="412" t="s">
        <v>277</v>
      </c>
      <c r="E20" s="11">
        <v>54600</v>
      </c>
      <c r="F20" s="11">
        <v>8583.12</v>
      </c>
      <c r="G20" s="11">
        <v>46016.88</v>
      </c>
      <c r="H20" s="11">
        <v>54600</v>
      </c>
      <c r="I20" s="11">
        <v>8583.12</v>
      </c>
      <c r="J20" s="11"/>
      <c r="K20" s="11"/>
      <c r="L20" s="11">
        <v>8583.12</v>
      </c>
      <c r="M20" s="11">
        <v>46016.88</v>
      </c>
      <c r="N20" s="433"/>
      <c r="O20" s="434"/>
      <c r="P20" s="11"/>
      <c r="Q20" s="11">
        <v>46016.12</v>
      </c>
      <c r="R20" s="410"/>
      <c r="S20" s="410"/>
    </row>
    <row r="21" spans="1:19" ht="21.75" customHeight="1">
      <c r="A21" s="167"/>
      <c r="B21" s="40" t="s">
        <v>273</v>
      </c>
      <c r="C21" s="10"/>
      <c r="D21" s="412"/>
      <c r="E21" s="124">
        <v>54600</v>
      </c>
      <c r="F21" s="11">
        <v>8583.12</v>
      </c>
      <c r="G21" s="11">
        <v>46016.12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410"/>
      <c r="S21" s="410"/>
    </row>
    <row r="22" spans="1:19" ht="12.75">
      <c r="A22" s="168" t="s">
        <v>47</v>
      </c>
      <c r="B22" s="3" t="s">
        <v>276</v>
      </c>
      <c r="C22" s="12"/>
      <c r="D22" s="412"/>
      <c r="E22" s="11"/>
      <c r="F22" s="11"/>
      <c r="G22" s="11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411"/>
      <c r="S22" s="411"/>
    </row>
    <row r="23" spans="1:19" ht="12.75" customHeight="1">
      <c r="A23" s="165"/>
      <c r="B23" s="166" t="s">
        <v>48</v>
      </c>
      <c r="C23" s="422" t="s">
        <v>324</v>
      </c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4"/>
      <c r="R23" s="407"/>
      <c r="S23" s="407">
        <v>2868764.76</v>
      </c>
    </row>
    <row r="24" spans="1:19" ht="12.75" customHeight="1">
      <c r="A24" s="167"/>
      <c r="B24" s="40" t="s">
        <v>49</v>
      </c>
      <c r="C24" s="425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7"/>
      <c r="R24" s="410"/>
      <c r="S24" s="410"/>
    </row>
    <row r="25" spans="1:19" ht="12.75" customHeight="1">
      <c r="A25" s="167"/>
      <c r="B25" s="40" t="s">
        <v>50</v>
      </c>
      <c r="C25" s="425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7"/>
      <c r="R25" s="410"/>
      <c r="S25" s="410"/>
    </row>
    <row r="26" spans="1:19" ht="12.75" customHeight="1">
      <c r="A26" s="167"/>
      <c r="B26" s="40" t="s">
        <v>51</v>
      </c>
      <c r="C26" s="428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30"/>
      <c r="R26" s="410"/>
      <c r="S26" s="410"/>
    </row>
    <row r="27" spans="1:19" ht="12.75" customHeight="1">
      <c r="A27" s="167"/>
      <c r="B27" s="40" t="s">
        <v>52</v>
      </c>
      <c r="C27" s="10"/>
      <c r="D27" s="395" t="s">
        <v>325</v>
      </c>
      <c r="E27" s="11">
        <v>2868764.76</v>
      </c>
      <c r="F27" s="11">
        <v>1061341.76</v>
      </c>
      <c r="G27" s="11">
        <v>1807423</v>
      </c>
      <c r="H27" s="11"/>
      <c r="I27" s="11"/>
      <c r="J27" s="11"/>
      <c r="K27" s="11"/>
      <c r="L27" s="11"/>
      <c r="M27" s="11"/>
      <c r="N27" s="433"/>
      <c r="O27" s="434"/>
      <c r="P27" s="11"/>
      <c r="Q27" s="11"/>
      <c r="R27" s="410"/>
      <c r="S27" s="410"/>
    </row>
    <row r="28" spans="1:19" ht="12.75" customHeight="1">
      <c r="A28" s="167"/>
      <c r="B28" s="40">
        <v>2023</v>
      </c>
      <c r="C28" s="10"/>
      <c r="D28" s="395"/>
      <c r="E28" s="124">
        <v>0</v>
      </c>
      <c r="F28" s="11">
        <v>0</v>
      </c>
      <c r="G28" s="11">
        <v>0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410"/>
      <c r="S28" s="410"/>
    </row>
    <row r="29" spans="1:19" ht="12.75" customHeight="1">
      <c r="A29" s="168" t="s">
        <v>199</v>
      </c>
      <c r="B29" s="3">
        <v>2024</v>
      </c>
      <c r="C29" s="12"/>
      <c r="D29" s="395"/>
      <c r="E29" s="11">
        <v>2868764.76</v>
      </c>
      <c r="F29" s="11">
        <v>1061341.76</v>
      </c>
      <c r="G29" s="11">
        <v>1807423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411"/>
      <c r="S29" s="411"/>
    </row>
    <row r="30" spans="1:19" ht="12.75" customHeight="1" hidden="1">
      <c r="A30" s="165"/>
      <c r="B30" s="166" t="s">
        <v>48</v>
      </c>
      <c r="C30" s="395" t="s">
        <v>211</v>
      </c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407"/>
      <c r="S30" s="407"/>
    </row>
    <row r="31" spans="1:19" ht="12.75" customHeight="1" hidden="1">
      <c r="A31" s="167"/>
      <c r="B31" s="40" t="s">
        <v>49</v>
      </c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410"/>
      <c r="S31" s="410"/>
    </row>
    <row r="32" spans="1:19" ht="12.75" customHeight="1" hidden="1">
      <c r="A32" s="167"/>
      <c r="B32" s="40" t="s">
        <v>50</v>
      </c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410"/>
      <c r="S32" s="410"/>
    </row>
    <row r="33" spans="1:19" ht="12.75" customHeight="1" hidden="1">
      <c r="A33" s="167"/>
      <c r="B33" s="40" t="s">
        <v>51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410"/>
      <c r="S33" s="410"/>
    </row>
    <row r="34" spans="1:19" ht="12.75" customHeight="1" hidden="1">
      <c r="A34" s="167"/>
      <c r="B34" s="40" t="s">
        <v>52</v>
      </c>
      <c r="C34" s="10"/>
      <c r="D34" s="395" t="s">
        <v>200</v>
      </c>
      <c r="E34" s="11"/>
      <c r="F34" s="11"/>
      <c r="G34" s="11"/>
      <c r="H34" s="11"/>
      <c r="I34" s="11"/>
      <c r="J34" s="11"/>
      <c r="K34" s="11"/>
      <c r="L34" s="11"/>
      <c r="M34" s="11"/>
      <c r="N34" s="406"/>
      <c r="O34" s="406"/>
      <c r="P34" s="11"/>
      <c r="Q34" s="11"/>
      <c r="R34" s="410"/>
      <c r="S34" s="410"/>
    </row>
    <row r="35" spans="1:19" ht="12.75" customHeight="1" hidden="1">
      <c r="A35" s="167"/>
      <c r="B35" s="40" t="s">
        <v>204</v>
      </c>
      <c r="C35" s="10"/>
      <c r="D35" s="395"/>
      <c r="E35" s="12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410"/>
      <c r="S35" s="410"/>
    </row>
    <row r="36" spans="1:19" ht="12.75" customHeight="1" hidden="1">
      <c r="A36" s="168" t="s">
        <v>201</v>
      </c>
      <c r="B36" s="3" t="s">
        <v>205</v>
      </c>
      <c r="C36" s="12"/>
      <c r="D36" s="395"/>
      <c r="E36" s="11"/>
      <c r="F36" s="11"/>
      <c r="G36" s="11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411"/>
      <c r="S36" s="411"/>
    </row>
    <row r="37" spans="1:19" ht="12.75" customHeight="1" hidden="1">
      <c r="A37" s="165"/>
      <c r="B37" s="166" t="s">
        <v>48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407"/>
      <c r="S37" s="407"/>
    </row>
    <row r="38" spans="1:19" ht="12.75" customHeight="1" hidden="1">
      <c r="A38" s="167"/>
      <c r="B38" s="40" t="s">
        <v>49</v>
      </c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410"/>
      <c r="S38" s="410"/>
    </row>
    <row r="39" spans="1:19" ht="12.75" customHeight="1" hidden="1">
      <c r="A39" s="167"/>
      <c r="B39" s="40" t="s">
        <v>50</v>
      </c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410"/>
      <c r="S39" s="410"/>
    </row>
    <row r="40" spans="1:19" ht="12.75" customHeight="1" hidden="1">
      <c r="A40" s="167"/>
      <c r="B40" s="40" t="s">
        <v>51</v>
      </c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410"/>
      <c r="S40" s="410"/>
    </row>
    <row r="41" spans="1:19" ht="12.75" customHeight="1" hidden="1">
      <c r="A41" s="167"/>
      <c r="B41" s="40" t="s">
        <v>52</v>
      </c>
      <c r="C41" s="10"/>
      <c r="D41" s="395" t="s">
        <v>202</v>
      </c>
      <c r="E41" s="11"/>
      <c r="F41" s="11"/>
      <c r="G41" s="11"/>
      <c r="H41" s="11"/>
      <c r="I41" s="11"/>
      <c r="J41" s="11"/>
      <c r="K41" s="11"/>
      <c r="L41" s="11"/>
      <c r="M41" s="11"/>
      <c r="N41" s="406"/>
      <c r="O41" s="406"/>
      <c r="P41" s="11"/>
      <c r="Q41" s="11"/>
      <c r="R41" s="410"/>
      <c r="S41" s="410"/>
    </row>
    <row r="42" spans="1:19" ht="12.75" customHeight="1" hidden="1">
      <c r="A42" s="167"/>
      <c r="B42" s="40" t="s">
        <v>204</v>
      </c>
      <c r="C42" s="10"/>
      <c r="D42" s="395"/>
      <c r="E42" s="124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410"/>
      <c r="S42" s="410"/>
    </row>
    <row r="43" spans="1:19" ht="12.75" customHeight="1" hidden="1">
      <c r="A43" s="168" t="s">
        <v>203</v>
      </c>
      <c r="B43" s="3" t="s">
        <v>205</v>
      </c>
      <c r="C43" s="12"/>
      <c r="D43" s="395"/>
      <c r="E43" s="11"/>
      <c r="F43" s="11"/>
      <c r="G43" s="11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411"/>
      <c r="S43" s="411"/>
    </row>
    <row r="44" spans="1:19" ht="12.75" hidden="1">
      <c r="A44" s="169"/>
      <c r="B44" s="3"/>
      <c r="C44" s="170"/>
      <c r="D44" s="13"/>
      <c r="E44" s="11"/>
      <c r="F44" s="11"/>
      <c r="G44" s="1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64"/>
      <c r="S44" s="164"/>
    </row>
    <row r="45" spans="1:19" ht="12.75">
      <c r="A45" s="431" t="s">
        <v>53</v>
      </c>
      <c r="B45" s="432"/>
      <c r="C45" s="171"/>
      <c r="D45" s="15"/>
      <c r="E45" s="16">
        <f>(E50+E57+E64+E71+E78+E85+E92+E99+E106)</f>
        <v>644018.94</v>
      </c>
      <c r="F45" s="16">
        <f>(F50+F57+F64+F71+F78+F85+F92+F99+F106)</f>
        <v>24983.489999999998</v>
      </c>
      <c r="G45" s="16">
        <f>(G50+G57+G64+G71+G78+G85+G92+G99+G106)</f>
        <v>606755.4500000001</v>
      </c>
      <c r="H45" s="16">
        <f>(H50+H57+H64+H71+H78+H85+H92+H99+H106)</f>
        <v>476865.92</v>
      </c>
      <c r="I45" s="16">
        <f aca="true" t="shared" si="1" ref="I45:Q45">(I50+I57+I64+I71+I78+I85+I92+I99+I106)</f>
        <v>19727.93</v>
      </c>
      <c r="J45" s="16">
        <f t="shared" si="1"/>
        <v>0</v>
      </c>
      <c r="K45" s="16">
        <f t="shared" si="1"/>
        <v>0</v>
      </c>
      <c r="L45" s="16">
        <f t="shared" si="1"/>
        <v>19727.93</v>
      </c>
      <c r="M45" s="16">
        <f t="shared" si="1"/>
        <v>444857.99</v>
      </c>
      <c r="N45" s="16">
        <f t="shared" si="1"/>
        <v>0</v>
      </c>
      <c r="O45" s="16">
        <f t="shared" si="1"/>
        <v>0</v>
      </c>
      <c r="P45" s="16">
        <f t="shared" si="1"/>
        <v>0</v>
      </c>
      <c r="Q45" s="16">
        <f t="shared" si="1"/>
        <v>444857.99</v>
      </c>
      <c r="R45" s="9">
        <v>152273.4</v>
      </c>
      <c r="S45" s="9">
        <v>0</v>
      </c>
    </row>
    <row r="46" spans="1:19" ht="12.75" customHeight="1">
      <c r="A46" s="165"/>
      <c r="B46" s="166" t="s">
        <v>48</v>
      </c>
      <c r="C46" s="412" t="s">
        <v>311</v>
      </c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07">
        <v>70013.29</v>
      </c>
      <c r="S46" s="407">
        <v>0</v>
      </c>
    </row>
    <row r="47" spans="1:19" ht="12.75">
      <c r="A47" s="167"/>
      <c r="B47" s="40" t="s">
        <v>49</v>
      </c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0"/>
      <c r="S47" s="410"/>
    </row>
    <row r="48" spans="1:19" ht="12.75">
      <c r="A48" s="167"/>
      <c r="B48" s="40" t="s">
        <v>50</v>
      </c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0"/>
      <c r="S48" s="410"/>
    </row>
    <row r="49" spans="1:19" ht="12.75">
      <c r="A49" s="167"/>
      <c r="B49" s="40" t="s">
        <v>51</v>
      </c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0"/>
      <c r="S49" s="410"/>
    </row>
    <row r="50" spans="1:19" ht="12.75" customHeight="1">
      <c r="A50" s="167"/>
      <c r="B50" s="40" t="s">
        <v>52</v>
      </c>
      <c r="C50" s="10"/>
      <c r="D50" s="395" t="s">
        <v>166</v>
      </c>
      <c r="E50" s="11">
        <v>256595.62</v>
      </c>
      <c r="F50" s="11">
        <v>19261.41</v>
      </c>
      <c r="G50" s="11">
        <v>237334.21</v>
      </c>
      <c r="H50" s="11">
        <v>186582.33</v>
      </c>
      <c r="I50" s="11">
        <v>14005.85</v>
      </c>
      <c r="J50" s="11"/>
      <c r="K50" s="11"/>
      <c r="L50" s="11">
        <v>14005.85</v>
      </c>
      <c r="M50" s="11">
        <v>172576.48</v>
      </c>
      <c r="N50" s="406"/>
      <c r="O50" s="406"/>
      <c r="P50" s="11"/>
      <c r="Q50" s="11">
        <v>172576.48</v>
      </c>
      <c r="R50" s="410"/>
      <c r="S50" s="410"/>
    </row>
    <row r="51" spans="1:19" ht="12.75">
      <c r="A51" s="167"/>
      <c r="B51" s="40" t="s">
        <v>233</v>
      </c>
      <c r="C51" s="10"/>
      <c r="D51" s="395"/>
      <c r="E51" s="124">
        <v>186582.33</v>
      </c>
      <c r="F51" s="11">
        <v>14005.85</v>
      </c>
      <c r="G51" s="11">
        <v>172576.48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410"/>
      <c r="S51" s="410"/>
    </row>
    <row r="52" spans="1:19" ht="14.25" customHeight="1">
      <c r="A52" s="168" t="s">
        <v>54</v>
      </c>
      <c r="B52" s="3" t="s">
        <v>279</v>
      </c>
      <c r="C52" s="12"/>
      <c r="D52" s="395"/>
      <c r="E52" s="11"/>
      <c r="F52" s="11"/>
      <c r="G52" s="11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411"/>
      <c r="S52" s="411"/>
    </row>
    <row r="53" spans="1:19" ht="12.75" customHeight="1">
      <c r="A53" s="165"/>
      <c r="B53" s="166" t="s">
        <v>48</v>
      </c>
      <c r="C53" s="422" t="s">
        <v>306</v>
      </c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4"/>
      <c r="R53" s="407">
        <v>97139.73</v>
      </c>
      <c r="S53" s="407"/>
    </row>
    <row r="54" spans="1:19" ht="12.75" customHeight="1">
      <c r="A54" s="167"/>
      <c r="B54" s="40" t="s">
        <v>49</v>
      </c>
      <c r="C54" s="425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7"/>
      <c r="R54" s="410"/>
      <c r="S54" s="410"/>
    </row>
    <row r="55" spans="1:19" ht="12.75" customHeight="1">
      <c r="A55" s="167"/>
      <c r="B55" s="40" t="s">
        <v>50</v>
      </c>
      <c r="C55" s="425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7"/>
      <c r="R55" s="410"/>
      <c r="S55" s="410"/>
    </row>
    <row r="56" spans="1:19" ht="12.75" customHeight="1">
      <c r="A56" s="167"/>
      <c r="B56" s="40" t="s">
        <v>51</v>
      </c>
      <c r="C56" s="428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30"/>
      <c r="R56" s="410"/>
      <c r="S56" s="410"/>
    </row>
    <row r="57" spans="1:19" ht="12.75" customHeight="1">
      <c r="A57" s="167"/>
      <c r="B57" s="40" t="s">
        <v>52</v>
      </c>
      <c r="C57" s="10"/>
      <c r="D57" s="395" t="s">
        <v>277</v>
      </c>
      <c r="E57" s="11">
        <v>106280</v>
      </c>
      <c r="F57" s="11"/>
      <c r="G57" s="11">
        <v>106280</v>
      </c>
      <c r="H57" s="11">
        <v>9140.27</v>
      </c>
      <c r="I57" s="11"/>
      <c r="J57" s="11"/>
      <c r="K57" s="11"/>
      <c r="L57" s="11"/>
      <c r="M57" s="11">
        <v>9140.27</v>
      </c>
      <c r="N57" s="406"/>
      <c r="O57" s="406"/>
      <c r="P57" s="11"/>
      <c r="Q57" s="11">
        <v>9140.27</v>
      </c>
      <c r="R57" s="410"/>
      <c r="S57" s="410"/>
    </row>
    <row r="58" spans="1:19" ht="12.75" customHeight="1">
      <c r="A58" s="167"/>
      <c r="B58" s="40" t="s">
        <v>233</v>
      </c>
      <c r="C58" s="10"/>
      <c r="D58" s="395"/>
      <c r="E58" s="124">
        <v>9140.27</v>
      </c>
      <c r="F58" s="11"/>
      <c r="G58" s="11">
        <v>0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410"/>
      <c r="S58" s="410"/>
    </row>
    <row r="59" spans="1:19" ht="12.75" customHeight="1">
      <c r="A59" s="168" t="s">
        <v>195</v>
      </c>
      <c r="B59" s="3" t="s">
        <v>279</v>
      </c>
      <c r="C59" s="12"/>
      <c r="D59" s="395"/>
      <c r="E59" s="11"/>
      <c r="F59" s="11"/>
      <c r="G59" s="11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411"/>
      <c r="S59" s="411"/>
    </row>
    <row r="60" spans="1:19" ht="12.75" customHeight="1">
      <c r="A60" s="165"/>
      <c r="B60" s="166" t="s">
        <v>48</v>
      </c>
      <c r="C60" s="395" t="s">
        <v>308</v>
      </c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407"/>
      <c r="S60" s="407"/>
    </row>
    <row r="61" spans="1:19" ht="12.75" customHeight="1">
      <c r="A61" s="167"/>
      <c r="B61" s="40" t="s">
        <v>49</v>
      </c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410"/>
      <c r="S61" s="410"/>
    </row>
    <row r="62" spans="1:19" ht="12.75" customHeight="1">
      <c r="A62" s="167"/>
      <c r="B62" s="40" t="s">
        <v>50</v>
      </c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410"/>
      <c r="S62" s="410"/>
    </row>
    <row r="63" spans="1:19" ht="12.75" customHeight="1">
      <c r="A63" s="167"/>
      <c r="B63" s="40" t="s">
        <v>51</v>
      </c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410"/>
      <c r="S63" s="410"/>
    </row>
    <row r="64" spans="1:19" ht="12.75" customHeight="1">
      <c r="A64" s="167"/>
      <c r="B64" s="40" t="s">
        <v>52</v>
      </c>
      <c r="C64" s="10"/>
      <c r="D64" s="395" t="s">
        <v>307</v>
      </c>
      <c r="E64" s="11">
        <v>232463.32</v>
      </c>
      <c r="F64" s="11"/>
      <c r="G64" s="11">
        <v>232463.32</v>
      </c>
      <c r="H64" s="11">
        <v>232463.32</v>
      </c>
      <c r="I64" s="11"/>
      <c r="J64" s="11"/>
      <c r="K64" s="11"/>
      <c r="L64" s="11"/>
      <c r="M64" s="11">
        <v>232463.32</v>
      </c>
      <c r="N64" s="406"/>
      <c r="O64" s="406"/>
      <c r="P64" s="11"/>
      <c r="Q64" s="11">
        <v>232463.32</v>
      </c>
      <c r="R64" s="410"/>
      <c r="S64" s="410"/>
    </row>
    <row r="65" spans="1:19" ht="12.75" customHeight="1">
      <c r="A65" s="167"/>
      <c r="B65" s="40" t="s">
        <v>233</v>
      </c>
      <c r="C65" s="10"/>
      <c r="D65" s="395"/>
      <c r="E65" s="124">
        <v>232463.32</v>
      </c>
      <c r="F65" s="11"/>
      <c r="G65" s="11">
        <v>0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410"/>
      <c r="S65" s="410"/>
    </row>
    <row r="66" spans="1:19" ht="12.75" customHeight="1">
      <c r="A66" s="168" t="s">
        <v>167</v>
      </c>
      <c r="B66" s="3" t="s">
        <v>279</v>
      </c>
      <c r="C66" s="41"/>
      <c r="D66" s="397"/>
      <c r="E66" s="42"/>
      <c r="F66" s="42"/>
      <c r="G66" s="42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11"/>
      <c r="S66" s="411"/>
    </row>
    <row r="67" spans="1:19" ht="12.75" customHeight="1">
      <c r="A67" s="167"/>
      <c r="B67" s="172" t="s">
        <v>48</v>
      </c>
      <c r="C67" s="412" t="s">
        <v>278</v>
      </c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3"/>
      <c r="S67" s="416">
        <v>0</v>
      </c>
    </row>
    <row r="68" spans="1:19" ht="12.75">
      <c r="A68" s="167"/>
      <c r="B68" s="173" t="s">
        <v>49</v>
      </c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4"/>
      <c r="S68" s="417"/>
    </row>
    <row r="69" spans="1:19" ht="12.75">
      <c r="A69" s="167"/>
      <c r="B69" s="173" t="s">
        <v>50</v>
      </c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4"/>
      <c r="S69" s="417"/>
    </row>
    <row r="70" spans="1:19" ht="12.75">
      <c r="A70" s="167"/>
      <c r="B70" s="173" t="s">
        <v>51</v>
      </c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4"/>
      <c r="S70" s="417"/>
    </row>
    <row r="71" spans="1:19" ht="12.75" customHeight="1">
      <c r="A71" s="167"/>
      <c r="B71" s="40" t="s">
        <v>52</v>
      </c>
      <c r="C71" s="174"/>
      <c r="D71" s="419" t="s">
        <v>318</v>
      </c>
      <c r="E71" s="175">
        <v>48680</v>
      </c>
      <c r="F71" s="175">
        <v>5722.08</v>
      </c>
      <c r="G71" s="175">
        <v>30677.92</v>
      </c>
      <c r="H71" s="176">
        <v>48680</v>
      </c>
      <c r="I71" s="176">
        <v>5722.08</v>
      </c>
      <c r="J71" s="176"/>
      <c r="K71" s="176"/>
      <c r="L71" s="176">
        <v>5722.08</v>
      </c>
      <c r="M71" s="176">
        <v>30677.92</v>
      </c>
      <c r="N71" s="176"/>
      <c r="O71" s="176"/>
      <c r="P71" s="176"/>
      <c r="Q71" s="176">
        <v>30677.92</v>
      </c>
      <c r="R71" s="414"/>
      <c r="S71" s="417"/>
    </row>
    <row r="72" spans="1:19" ht="12.75">
      <c r="A72" s="167"/>
      <c r="B72" s="40" t="s">
        <v>233</v>
      </c>
      <c r="C72" s="12"/>
      <c r="D72" s="420"/>
      <c r="E72" s="11">
        <v>48680</v>
      </c>
      <c r="F72" s="11">
        <v>5722.08</v>
      </c>
      <c r="G72" s="11">
        <v>30677.92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414"/>
      <c r="S72" s="417"/>
    </row>
    <row r="73" spans="1:19" ht="12.75">
      <c r="A73" s="167" t="s">
        <v>208</v>
      </c>
      <c r="B73" s="3">
        <v>0</v>
      </c>
      <c r="C73" s="12"/>
      <c r="D73" s="421"/>
      <c r="E73" s="11"/>
      <c r="F73" s="11"/>
      <c r="G73" s="11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415"/>
      <c r="S73" s="418"/>
    </row>
    <row r="74" spans="1:19" ht="12.75" customHeight="1" hidden="1">
      <c r="A74" s="165"/>
      <c r="B74" s="166" t="s">
        <v>48</v>
      </c>
      <c r="C74" s="395">
        <v>0</v>
      </c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95"/>
      <c r="R74" s="407">
        <v>0</v>
      </c>
      <c r="S74" s="407"/>
    </row>
    <row r="75" spans="1:19" ht="12.75" customHeight="1" hidden="1">
      <c r="A75" s="167"/>
      <c r="B75" s="40" t="s">
        <v>49</v>
      </c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410"/>
      <c r="S75" s="410"/>
    </row>
    <row r="76" spans="1:19" ht="12.75" customHeight="1" hidden="1">
      <c r="A76" s="167"/>
      <c r="B76" s="40" t="s">
        <v>50</v>
      </c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410"/>
      <c r="S76" s="410"/>
    </row>
    <row r="77" spans="1:19" ht="12.75" customHeight="1" hidden="1">
      <c r="A77" s="167"/>
      <c r="B77" s="40" t="s">
        <v>51</v>
      </c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410"/>
      <c r="S77" s="410"/>
    </row>
    <row r="78" spans="1:19" ht="12.75" customHeight="1" hidden="1">
      <c r="A78" s="167"/>
      <c r="B78" s="40" t="s">
        <v>52</v>
      </c>
      <c r="C78" s="10"/>
      <c r="D78" s="395" t="s">
        <v>192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/>
      <c r="K78" s="11"/>
      <c r="L78" s="11">
        <v>0</v>
      </c>
      <c r="M78" s="11">
        <v>0</v>
      </c>
      <c r="N78" s="406"/>
      <c r="O78" s="406"/>
      <c r="P78" s="11"/>
      <c r="Q78" s="11">
        <v>0</v>
      </c>
      <c r="R78" s="410"/>
      <c r="S78" s="410"/>
    </row>
    <row r="79" spans="1:19" ht="12.75" customHeight="1" hidden="1">
      <c r="A79" s="167"/>
      <c r="B79" s="40" t="s">
        <v>187</v>
      </c>
      <c r="C79" s="10"/>
      <c r="D79" s="395"/>
      <c r="E79" s="124">
        <v>0</v>
      </c>
      <c r="F79" s="11">
        <v>0</v>
      </c>
      <c r="G79" s="11">
        <v>0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410"/>
      <c r="S79" s="410"/>
    </row>
    <row r="80" spans="1:19" ht="12.75" customHeight="1" hidden="1">
      <c r="A80" s="168" t="s">
        <v>206</v>
      </c>
      <c r="B80" s="3" t="s">
        <v>188</v>
      </c>
      <c r="C80" s="12"/>
      <c r="D80" s="395"/>
      <c r="E80" s="11"/>
      <c r="F80" s="11"/>
      <c r="G80" s="11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411"/>
      <c r="S80" s="411"/>
    </row>
    <row r="81" spans="1:19" ht="12.75" customHeight="1" hidden="1">
      <c r="A81" s="404" t="s">
        <v>207</v>
      </c>
      <c r="B81" s="40" t="s">
        <v>48</v>
      </c>
      <c r="C81" s="395" t="s">
        <v>190</v>
      </c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407"/>
      <c r="S81" s="407">
        <v>0</v>
      </c>
    </row>
    <row r="82" spans="1:19" ht="12.75" hidden="1">
      <c r="A82" s="404"/>
      <c r="B82" s="40" t="s">
        <v>49</v>
      </c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410"/>
      <c r="S82" s="410"/>
    </row>
    <row r="83" spans="1:19" ht="12.75" hidden="1">
      <c r="A83" s="404"/>
      <c r="B83" s="40" t="s">
        <v>50</v>
      </c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410"/>
      <c r="S83" s="410"/>
    </row>
    <row r="84" spans="1:19" ht="12.75" hidden="1">
      <c r="A84" s="404"/>
      <c r="B84" s="40" t="s">
        <v>51</v>
      </c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410"/>
      <c r="S84" s="410"/>
    </row>
    <row r="85" spans="1:19" ht="12.75" customHeight="1" hidden="1">
      <c r="A85" s="404"/>
      <c r="B85" s="40" t="s">
        <v>52</v>
      </c>
      <c r="C85" s="10"/>
      <c r="D85" s="395" t="s">
        <v>166</v>
      </c>
      <c r="E85" s="11"/>
      <c r="F85" s="11"/>
      <c r="G85" s="11"/>
      <c r="H85" s="11"/>
      <c r="I85" s="11"/>
      <c r="J85" s="11"/>
      <c r="K85" s="11"/>
      <c r="L85" s="11"/>
      <c r="M85" s="11"/>
      <c r="N85" s="406"/>
      <c r="O85" s="406"/>
      <c r="P85" s="11"/>
      <c r="Q85" s="11"/>
      <c r="R85" s="410"/>
      <c r="S85" s="410"/>
    </row>
    <row r="86" spans="1:19" ht="12.75" hidden="1">
      <c r="A86" s="404"/>
      <c r="B86" s="40" t="s">
        <v>204</v>
      </c>
      <c r="C86" s="10"/>
      <c r="D86" s="395"/>
      <c r="E86" s="124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410"/>
      <c r="S86" s="410"/>
    </row>
    <row r="87" spans="1:19" ht="12.75" hidden="1">
      <c r="A87" s="404"/>
      <c r="B87" s="3" t="s">
        <v>205</v>
      </c>
      <c r="C87" s="12"/>
      <c r="D87" s="395"/>
      <c r="E87" s="11"/>
      <c r="F87" s="11"/>
      <c r="G87" s="11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411"/>
      <c r="S87" s="411"/>
    </row>
    <row r="88" spans="1:19" ht="12.75" customHeight="1" hidden="1">
      <c r="A88" s="404" t="s">
        <v>208</v>
      </c>
      <c r="B88" s="40" t="s">
        <v>48</v>
      </c>
      <c r="C88" s="395" t="s">
        <v>193</v>
      </c>
      <c r="D88" s="395"/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395"/>
      <c r="Q88" s="395"/>
      <c r="R88" s="407"/>
      <c r="S88" s="407">
        <v>0</v>
      </c>
    </row>
    <row r="89" spans="1:19" ht="12.75" hidden="1">
      <c r="A89" s="404"/>
      <c r="B89" s="40" t="s">
        <v>49</v>
      </c>
      <c r="C89" s="395"/>
      <c r="D89" s="395"/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Q89" s="395"/>
      <c r="R89" s="408"/>
      <c r="S89" s="410"/>
    </row>
    <row r="90" spans="1:19" ht="12.75" hidden="1">
      <c r="A90" s="404"/>
      <c r="B90" s="40" t="s">
        <v>50</v>
      </c>
      <c r="C90" s="395"/>
      <c r="D90" s="395"/>
      <c r="E90" s="395"/>
      <c r="F90" s="395"/>
      <c r="G90" s="395"/>
      <c r="H90" s="395"/>
      <c r="I90" s="395"/>
      <c r="J90" s="395"/>
      <c r="K90" s="395"/>
      <c r="L90" s="395"/>
      <c r="M90" s="395"/>
      <c r="N90" s="395"/>
      <c r="O90" s="395"/>
      <c r="P90" s="395"/>
      <c r="Q90" s="395"/>
      <c r="R90" s="408"/>
      <c r="S90" s="410"/>
    </row>
    <row r="91" spans="1:19" ht="12.75" hidden="1">
      <c r="A91" s="404"/>
      <c r="B91" s="40" t="s">
        <v>51</v>
      </c>
      <c r="C91" s="395"/>
      <c r="D91" s="395"/>
      <c r="E91" s="395"/>
      <c r="F91" s="395"/>
      <c r="G91" s="395"/>
      <c r="H91" s="395"/>
      <c r="I91" s="395"/>
      <c r="J91" s="395"/>
      <c r="K91" s="395"/>
      <c r="L91" s="395"/>
      <c r="M91" s="395"/>
      <c r="N91" s="395"/>
      <c r="O91" s="395"/>
      <c r="P91" s="395"/>
      <c r="Q91" s="395"/>
      <c r="R91" s="408"/>
      <c r="S91" s="410"/>
    </row>
    <row r="92" spans="1:19" ht="12.75" customHeight="1" hidden="1">
      <c r="A92" s="404"/>
      <c r="B92" s="40" t="s">
        <v>52</v>
      </c>
      <c r="C92" s="10" t="s">
        <v>186</v>
      </c>
      <c r="D92" s="395" t="s">
        <v>166</v>
      </c>
      <c r="E92" s="11"/>
      <c r="F92" s="11"/>
      <c r="G92" s="11"/>
      <c r="H92" s="11"/>
      <c r="I92" s="11"/>
      <c r="J92" s="11"/>
      <c r="K92" s="11"/>
      <c r="L92" s="11"/>
      <c r="M92" s="11"/>
      <c r="N92" s="406"/>
      <c r="O92" s="406"/>
      <c r="P92" s="11"/>
      <c r="Q92" s="11"/>
      <c r="R92" s="408"/>
      <c r="S92" s="410"/>
    </row>
    <row r="93" spans="1:19" ht="12.75" hidden="1">
      <c r="A93" s="404"/>
      <c r="B93" s="40" t="s">
        <v>204</v>
      </c>
      <c r="C93" s="10"/>
      <c r="D93" s="395"/>
      <c r="E93" s="124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408"/>
      <c r="S93" s="410"/>
    </row>
    <row r="94" spans="1:19" ht="12.75" hidden="1">
      <c r="A94" s="404"/>
      <c r="B94" s="3" t="s">
        <v>205</v>
      </c>
      <c r="C94" s="12"/>
      <c r="D94" s="395"/>
      <c r="E94" s="11"/>
      <c r="F94" s="11"/>
      <c r="G94" s="11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409"/>
      <c r="S94" s="410"/>
    </row>
    <row r="95" spans="1:19" ht="12.75" customHeight="1" hidden="1">
      <c r="A95" s="404" t="s">
        <v>206</v>
      </c>
      <c r="B95" s="40" t="s">
        <v>48</v>
      </c>
      <c r="C95" s="395" t="s">
        <v>193</v>
      </c>
      <c r="D95" s="395"/>
      <c r="E95" s="395"/>
      <c r="F95" s="395"/>
      <c r="G95" s="395"/>
      <c r="H95" s="395"/>
      <c r="I95" s="395"/>
      <c r="J95" s="395"/>
      <c r="K95" s="395"/>
      <c r="L95" s="395"/>
      <c r="M95" s="395"/>
      <c r="N95" s="395"/>
      <c r="O95" s="395"/>
      <c r="P95" s="395"/>
      <c r="Q95" s="396"/>
      <c r="R95" s="399"/>
      <c r="S95" s="399">
        <v>0</v>
      </c>
    </row>
    <row r="96" spans="1:19" ht="12.75" hidden="1">
      <c r="A96" s="404"/>
      <c r="B96" s="40" t="s">
        <v>49</v>
      </c>
      <c r="C96" s="395"/>
      <c r="D96" s="395"/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Q96" s="396"/>
      <c r="R96" s="399"/>
      <c r="S96" s="399"/>
    </row>
    <row r="97" spans="1:19" ht="12.75" hidden="1">
      <c r="A97" s="404"/>
      <c r="B97" s="40" t="s">
        <v>50</v>
      </c>
      <c r="C97" s="395"/>
      <c r="D97" s="395"/>
      <c r="E97" s="395"/>
      <c r="F97" s="395"/>
      <c r="G97" s="395"/>
      <c r="H97" s="395"/>
      <c r="I97" s="395"/>
      <c r="J97" s="395"/>
      <c r="K97" s="395"/>
      <c r="L97" s="395"/>
      <c r="M97" s="395"/>
      <c r="N97" s="395"/>
      <c r="O97" s="395"/>
      <c r="P97" s="395"/>
      <c r="Q97" s="396"/>
      <c r="R97" s="399"/>
      <c r="S97" s="399"/>
    </row>
    <row r="98" spans="1:19" ht="12.75" hidden="1">
      <c r="A98" s="404"/>
      <c r="B98" s="40" t="s">
        <v>51</v>
      </c>
      <c r="C98" s="395"/>
      <c r="D98" s="395"/>
      <c r="E98" s="395"/>
      <c r="F98" s="395"/>
      <c r="G98" s="395"/>
      <c r="H98" s="395"/>
      <c r="I98" s="395"/>
      <c r="J98" s="395"/>
      <c r="K98" s="395"/>
      <c r="L98" s="395"/>
      <c r="M98" s="395"/>
      <c r="N98" s="395"/>
      <c r="O98" s="395"/>
      <c r="P98" s="395"/>
      <c r="Q98" s="396"/>
      <c r="R98" s="399"/>
      <c r="S98" s="399"/>
    </row>
    <row r="99" spans="1:19" ht="12.75" customHeight="1" hidden="1">
      <c r="A99" s="404"/>
      <c r="B99" s="40" t="s">
        <v>52</v>
      </c>
      <c r="C99" s="10"/>
      <c r="D99" s="395" t="s">
        <v>168</v>
      </c>
      <c r="E99" s="11"/>
      <c r="F99" s="11"/>
      <c r="G99" s="11"/>
      <c r="H99" s="11"/>
      <c r="I99" s="11"/>
      <c r="J99" s="11"/>
      <c r="K99" s="11"/>
      <c r="L99" s="11"/>
      <c r="M99" s="11"/>
      <c r="N99" s="406"/>
      <c r="O99" s="406"/>
      <c r="P99" s="11"/>
      <c r="Q99" s="156"/>
      <c r="R99" s="399"/>
      <c r="S99" s="399"/>
    </row>
    <row r="100" spans="1:19" ht="12.75" hidden="1">
      <c r="A100" s="404"/>
      <c r="B100" s="40" t="s">
        <v>204</v>
      </c>
      <c r="C100" s="10"/>
      <c r="D100" s="395"/>
      <c r="E100" s="42"/>
      <c r="F100" s="42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56"/>
      <c r="R100" s="399"/>
      <c r="S100" s="399"/>
    </row>
    <row r="101" spans="1:19" ht="12.75" hidden="1">
      <c r="A101" s="405"/>
      <c r="B101" s="3" t="s">
        <v>205</v>
      </c>
      <c r="C101" s="41"/>
      <c r="D101" s="397"/>
      <c r="E101" s="42"/>
      <c r="F101" s="42"/>
      <c r="G101" s="42"/>
      <c r="H101" s="43"/>
      <c r="I101" s="43"/>
      <c r="J101" s="43"/>
      <c r="K101" s="43"/>
      <c r="L101" s="43"/>
      <c r="M101" s="43"/>
      <c r="N101" s="43"/>
      <c r="O101" s="43"/>
      <c r="P101" s="43"/>
      <c r="Q101" s="157"/>
      <c r="R101" s="399"/>
      <c r="S101" s="399"/>
    </row>
    <row r="102" spans="1:19" ht="12.75" customHeight="1" hidden="1">
      <c r="A102" s="392">
        <v>2.6</v>
      </c>
      <c r="B102" s="40" t="s">
        <v>48</v>
      </c>
      <c r="C102" s="395" t="s">
        <v>209</v>
      </c>
      <c r="D102" s="395"/>
      <c r="E102" s="395"/>
      <c r="F102" s="395"/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Q102" s="396"/>
      <c r="R102" s="399"/>
      <c r="S102" s="399">
        <v>0</v>
      </c>
    </row>
    <row r="103" spans="1:19" ht="12.75" hidden="1">
      <c r="A103" s="393"/>
      <c r="B103" s="40" t="s">
        <v>49</v>
      </c>
      <c r="C103" s="395"/>
      <c r="D103" s="395"/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Q103" s="396"/>
      <c r="R103" s="399"/>
      <c r="S103" s="399"/>
    </row>
    <row r="104" spans="1:19" ht="12.75" hidden="1">
      <c r="A104" s="393"/>
      <c r="B104" s="40" t="s">
        <v>50</v>
      </c>
      <c r="C104" s="395"/>
      <c r="D104" s="395"/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5"/>
      <c r="Q104" s="396"/>
      <c r="R104" s="399"/>
      <c r="S104" s="399"/>
    </row>
    <row r="105" spans="1:19" ht="12.75" hidden="1">
      <c r="A105" s="393"/>
      <c r="B105" s="40" t="s">
        <v>51</v>
      </c>
      <c r="C105" s="397"/>
      <c r="D105" s="397"/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  <c r="Q105" s="398"/>
      <c r="R105" s="399"/>
      <c r="S105" s="399"/>
    </row>
    <row r="106" spans="1:19" ht="12.75" customHeight="1" hidden="1">
      <c r="A106" s="393"/>
      <c r="B106" s="40" t="s">
        <v>52</v>
      </c>
      <c r="C106" s="186"/>
      <c r="D106" s="401" t="s">
        <v>210</v>
      </c>
      <c r="E106" s="187"/>
      <c r="F106" s="187"/>
      <c r="G106" s="187"/>
      <c r="H106" s="187"/>
      <c r="I106" s="187"/>
      <c r="J106" s="187"/>
      <c r="K106" s="187"/>
      <c r="L106" s="187"/>
      <c r="M106" s="187"/>
      <c r="N106" s="403"/>
      <c r="O106" s="403"/>
      <c r="P106" s="187"/>
      <c r="Q106" s="187"/>
      <c r="R106" s="400"/>
      <c r="S106" s="399"/>
    </row>
    <row r="107" spans="1:19" ht="12.75" hidden="1">
      <c r="A107" s="393"/>
      <c r="B107" s="40" t="s">
        <v>204</v>
      </c>
      <c r="C107" s="10"/>
      <c r="D107" s="395"/>
      <c r="E107" s="42"/>
      <c r="F107" s="42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400"/>
      <c r="S107" s="399"/>
    </row>
    <row r="108" spans="1:19" ht="12.75" hidden="1">
      <c r="A108" s="394"/>
      <c r="B108" s="3" t="s">
        <v>205</v>
      </c>
      <c r="C108" s="188"/>
      <c r="D108" s="402"/>
      <c r="E108" s="189"/>
      <c r="F108" s="189"/>
      <c r="G108" s="189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400"/>
      <c r="S108" s="399"/>
    </row>
    <row r="109" spans="2:19" ht="12.75" hidden="1">
      <c r="B109" s="3"/>
      <c r="C109" s="178"/>
      <c r="D109" s="177"/>
      <c r="E109" s="161"/>
      <c r="F109" s="161"/>
      <c r="G109" s="161"/>
      <c r="H109" s="179"/>
      <c r="I109" s="179"/>
      <c r="J109" s="179"/>
      <c r="K109" s="179"/>
      <c r="L109" s="179"/>
      <c r="M109" s="179"/>
      <c r="N109" s="179"/>
      <c r="O109" s="179"/>
      <c r="P109" s="180"/>
      <c r="Q109" s="181"/>
      <c r="R109" s="162"/>
      <c r="S109" s="163"/>
    </row>
    <row r="110" spans="1:19" ht="12.75">
      <c r="A110" s="388" t="s">
        <v>55</v>
      </c>
      <c r="B110" s="389"/>
      <c r="C110" s="390" t="s">
        <v>24</v>
      </c>
      <c r="D110" s="390"/>
      <c r="E110" s="182">
        <f>(E15+E45)</f>
        <v>3567383.6999999997</v>
      </c>
      <c r="F110" s="182">
        <f aca="true" t="shared" si="2" ref="F110:M110">(F15+F45)</f>
        <v>1094908.37</v>
      </c>
      <c r="G110" s="182">
        <f t="shared" si="2"/>
        <v>2460195.33</v>
      </c>
      <c r="H110" s="182">
        <v>519185.55</v>
      </c>
      <c r="I110" s="182">
        <f t="shared" si="2"/>
        <v>28311.050000000003</v>
      </c>
      <c r="J110" s="182">
        <f t="shared" si="2"/>
        <v>0</v>
      </c>
      <c r="K110" s="182">
        <f t="shared" si="2"/>
        <v>0</v>
      </c>
      <c r="L110" s="182">
        <f t="shared" si="2"/>
        <v>28311.050000000003</v>
      </c>
      <c r="M110" s="182">
        <f t="shared" si="2"/>
        <v>490874.87</v>
      </c>
      <c r="N110" s="391"/>
      <c r="O110" s="391"/>
      <c r="P110" s="183"/>
      <c r="Q110" s="155">
        <f>(Q15+Q45)</f>
        <v>490874.11</v>
      </c>
      <c r="R110" s="155">
        <f>(R15+R45)</f>
        <v>152273.4</v>
      </c>
      <c r="S110" s="155">
        <f>(S15+S45)</f>
        <v>2868764.76</v>
      </c>
    </row>
    <row r="111" spans="1:19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 t="s">
        <v>170</v>
      </c>
    </row>
    <row r="112" spans="1:19" ht="12.75">
      <c r="A112" s="3"/>
      <c r="B112" s="3"/>
      <c r="C112" s="3"/>
      <c r="D112" s="3"/>
      <c r="E112" s="3"/>
      <c r="F112" s="3"/>
      <c r="G112" s="3"/>
      <c r="H112" s="12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3"/>
      <c r="B113" s="184" t="s">
        <v>299</v>
      </c>
      <c r="C113" s="284"/>
      <c r="D113" s="284"/>
      <c r="E113" s="284"/>
      <c r="F113" s="231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3"/>
      <c r="B114" s="184" t="s">
        <v>326</v>
      </c>
      <c r="C114" s="184"/>
      <c r="D114" s="184"/>
      <c r="E114" s="184"/>
      <c r="F114" s="184"/>
      <c r="G114" s="3"/>
      <c r="H114" s="3"/>
      <c r="I114" s="3"/>
      <c r="J114" s="3"/>
      <c r="K114" s="3"/>
      <c r="L114" s="184"/>
      <c r="M114" s="184" t="s">
        <v>161</v>
      </c>
      <c r="N114" s="185"/>
      <c r="O114" s="185"/>
      <c r="Q114" s="3"/>
      <c r="R114" s="3"/>
      <c r="S114" s="3"/>
    </row>
    <row r="115" spans="1:19" ht="12.75">
      <c r="A115" s="3"/>
      <c r="B115" s="184" t="s">
        <v>319</v>
      </c>
      <c r="C115" s="184"/>
      <c r="D115" s="184"/>
      <c r="E115" s="184"/>
      <c r="F115" s="184"/>
      <c r="G115" s="3"/>
      <c r="H115" s="3"/>
      <c r="I115" s="3"/>
      <c r="J115" s="3"/>
      <c r="K115" s="3"/>
      <c r="L115" s="184"/>
      <c r="M115" s="184"/>
      <c r="N115" s="184"/>
      <c r="O115" s="184"/>
      <c r="P115" s="3"/>
      <c r="Q115" s="3"/>
      <c r="R115" s="3"/>
      <c r="S115" s="3"/>
    </row>
    <row r="116" spans="1:19" ht="12.75">
      <c r="A116" s="3"/>
      <c r="B116" s="231"/>
      <c r="C116" s="231"/>
      <c r="D116" s="231"/>
      <c r="E116" s="231"/>
      <c r="F116" s="231"/>
      <c r="G116" s="3"/>
      <c r="H116" s="3"/>
      <c r="I116" s="3"/>
      <c r="J116" s="3"/>
      <c r="K116" s="3"/>
      <c r="L116" s="184"/>
      <c r="M116" s="184" t="s">
        <v>189</v>
      </c>
      <c r="N116" s="184"/>
      <c r="O116" s="184"/>
      <c r="P116" s="3"/>
      <c r="Q116" s="3"/>
      <c r="R116" s="3"/>
      <c r="S116" s="3"/>
    </row>
    <row r="117" spans="1:19" ht="12.75">
      <c r="A117" s="3"/>
      <c r="B117" s="231"/>
      <c r="C117" s="231"/>
      <c r="D117" s="231"/>
      <c r="E117" s="231"/>
      <c r="F117" s="23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</sheetData>
  <sheetProtection/>
  <mergeCells count="97">
    <mergeCell ref="A7:Q7"/>
    <mergeCell ref="A8:A13"/>
    <mergeCell ref="B8:B13"/>
    <mergeCell ref="C8:C13"/>
    <mergeCell ref="D8:D13"/>
    <mergeCell ref="E8:E13"/>
    <mergeCell ref="F8:G8"/>
    <mergeCell ref="H8:Q8"/>
    <mergeCell ref="J12:L12"/>
    <mergeCell ref="M12:M13"/>
    <mergeCell ref="R8:R13"/>
    <mergeCell ref="S8:S13"/>
    <mergeCell ref="F9:F13"/>
    <mergeCell ref="G9:G13"/>
    <mergeCell ref="H9:Q9"/>
    <mergeCell ref="H10:H13"/>
    <mergeCell ref="I10:Q10"/>
    <mergeCell ref="I11:L11"/>
    <mergeCell ref="M11:Q11"/>
    <mergeCell ref="I12:I13"/>
    <mergeCell ref="N12:Q12"/>
    <mergeCell ref="N13:O13"/>
    <mergeCell ref="N14:O14"/>
    <mergeCell ref="C15:D15"/>
    <mergeCell ref="N15:O15"/>
    <mergeCell ref="C16:Q19"/>
    <mergeCell ref="R16:R22"/>
    <mergeCell ref="S16:S22"/>
    <mergeCell ref="D20:D22"/>
    <mergeCell ref="N20:O20"/>
    <mergeCell ref="C23:Q26"/>
    <mergeCell ref="R23:R29"/>
    <mergeCell ref="S23:S29"/>
    <mergeCell ref="D27:D29"/>
    <mergeCell ref="N27:O27"/>
    <mergeCell ref="C30:Q33"/>
    <mergeCell ref="R30:R36"/>
    <mergeCell ref="S30:S36"/>
    <mergeCell ref="D34:D36"/>
    <mergeCell ref="N34:O34"/>
    <mergeCell ref="C37:Q40"/>
    <mergeCell ref="R37:R43"/>
    <mergeCell ref="S37:S43"/>
    <mergeCell ref="D41:D43"/>
    <mergeCell ref="N41:O41"/>
    <mergeCell ref="A45:B45"/>
    <mergeCell ref="C46:Q49"/>
    <mergeCell ref="R46:R52"/>
    <mergeCell ref="S46:S52"/>
    <mergeCell ref="D50:D52"/>
    <mergeCell ref="N50:O50"/>
    <mergeCell ref="C53:Q56"/>
    <mergeCell ref="R53:R59"/>
    <mergeCell ref="S53:S59"/>
    <mergeCell ref="D57:D59"/>
    <mergeCell ref="N57:O57"/>
    <mergeCell ref="C60:Q63"/>
    <mergeCell ref="R60:R66"/>
    <mergeCell ref="S60:S66"/>
    <mergeCell ref="D64:D66"/>
    <mergeCell ref="N64:O64"/>
    <mergeCell ref="C67:Q70"/>
    <mergeCell ref="R67:R73"/>
    <mergeCell ref="S67:S73"/>
    <mergeCell ref="D71:D73"/>
    <mergeCell ref="C74:Q77"/>
    <mergeCell ref="R74:R80"/>
    <mergeCell ref="S74:S80"/>
    <mergeCell ref="D78:D80"/>
    <mergeCell ref="N78:O78"/>
    <mergeCell ref="A81:A87"/>
    <mergeCell ref="C81:Q84"/>
    <mergeCell ref="R81:R87"/>
    <mergeCell ref="S81:S87"/>
    <mergeCell ref="D85:D87"/>
    <mergeCell ref="N85:O85"/>
    <mergeCell ref="A88:A94"/>
    <mergeCell ref="C88:Q91"/>
    <mergeCell ref="R88:R94"/>
    <mergeCell ref="S88:S94"/>
    <mergeCell ref="D92:D94"/>
    <mergeCell ref="N92:O92"/>
    <mergeCell ref="S102:S108"/>
    <mergeCell ref="D106:D108"/>
    <mergeCell ref="N106:O106"/>
    <mergeCell ref="A95:A101"/>
    <mergeCell ref="C95:Q98"/>
    <mergeCell ref="R95:R101"/>
    <mergeCell ref="S95:S101"/>
    <mergeCell ref="D99:D101"/>
    <mergeCell ref="N99:O99"/>
    <mergeCell ref="A110:B110"/>
    <mergeCell ref="C110:D110"/>
    <mergeCell ref="N110:O110"/>
    <mergeCell ref="A102:A108"/>
    <mergeCell ref="C102:Q105"/>
    <mergeCell ref="R102:R108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9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7.25390625" style="44" customWidth="1"/>
    <col min="2" max="2" width="9.00390625" style="44" customWidth="1"/>
    <col min="3" max="3" width="7.75390625" style="44" customWidth="1"/>
    <col min="4" max="4" width="13.875" style="44" customWidth="1"/>
    <col min="5" max="5" width="14.125" style="44" customWidth="1"/>
    <col min="6" max="6" width="14.375" style="44" customWidth="1"/>
    <col min="7" max="7" width="15.875" style="44" customWidth="1"/>
    <col min="8" max="8" width="14.625" style="45" customWidth="1"/>
    <col min="9" max="9" width="12.75390625" style="45" customWidth="1"/>
    <col min="10" max="10" width="14.625" style="45" customWidth="1"/>
    <col min="11" max="79" width="9.125" style="45" customWidth="1"/>
    <col min="80" max="16384" width="9.125" style="44" customWidth="1"/>
  </cols>
  <sheetData>
    <row r="1" ht="12.75">
      <c r="J1" s="18" t="s">
        <v>328</v>
      </c>
    </row>
    <row r="2" ht="12.75">
      <c r="J2" s="46" t="s">
        <v>62</v>
      </c>
    </row>
    <row r="3" ht="12.75">
      <c r="J3" s="46" t="s">
        <v>163</v>
      </c>
    </row>
    <row r="4" spans="1:10" ht="45" customHeight="1">
      <c r="A4" s="446" t="s">
        <v>280</v>
      </c>
      <c r="B4" s="447"/>
      <c r="C4" s="447"/>
      <c r="D4" s="447"/>
      <c r="E4" s="447"/>
      <c r="F4" s="447"/>
      <c r="G4" s="447"/>
      <c r="H4" s="447"/>
      <c r="I4" s="447"/>
      <c r="J4" s="447"/>
    </row>
    <row r="6" ht="12.75">
      <c r="J6" s="47" t="s">
        <v>1</v>
      </c>
    </row>
    <row r="7" spans="1:79" ht="20.25" customHeight="1">
      <c r="A7" s="448" t="s">
        <v>3</v>
      </c>
      <c r="B7" s="448" t="s">
        <v>56</v>
      </c>
      <c r="C7" s="448" t="s">
        <v>5</v>
      </c>
      <c r="D7" s="444" t="s">
        <v>63</v>
      </c>
      <c r="E7" s="444" t="s">
        <v>57</v>
      </c>
      <c r="F7" s="444" t="s">
        <v>36</v>
      </c>
      <c r="G7" s="444"/>
      <c r="H7" s="444"/>
      <c r="I7" s="444"/>
      <c r="J7" s="444"/>
      <c r="BX7" s="44"/>
      <c r="BY7" s="44"/>
      <c r="BZ7" s="44"/>
      <c r="CA7" s="44"/>
    </row>
    <row r="8" spans="1:79" ht="18" customHeight="1">
      <c r="A8" s="448"/>
      <c r="B8" s="448"/>
      <c r="C8" s="448"/>
      <c r="D8" s="444"/>
      <c r="E8" s="444"/>
      <c r="F8" s="444" t="s">
        <v>58</v>
      </c>
      <c r="G8" s="444" t="s">
        <v>32</v>
      </c>
      <c r="H8" s="444"/>
      <c r="I8" s="444"/>
      <c r="J8" s="444" t="s">
        <v>59</v>
      </c>
      <c r="BX8" s="44"/>
      <c r="BY8" s="44"/>
      <c r="BZ8" s="44"/>
      <c r="CA8" s="44"/>
    </row>
    <row r="9" spans="1:79" ht="69" customHeight="1">
      <c r="A9" s="448"/>
      <c r="B9" s="448"/>
      <c r="C9" s="448"/>
      <c r="D9" s="444"/>
      <c r="E9" s="444"/>
      <c r="F9" s="444"/>
      <c r="G9" s="48" t="s">
        <v>60</v>
      </c>
      <c r="H9" s="48" t="s">
        <v>61</v>
      </c>
      <c r="I9" s="48" t="s">
        <v>64</v>
      </c>
      <c r="J9" s="444"/>
      <c r="BX9" s="44"/>
      <c r="BY9" s="44"/>
      <c r="BZ9" s="44"/>
      <c r="CA9" s="44"/>
    </row>
    <row r="10" spans="1:79" ht="8.25" customHeight="1">
      <c r="A10" s="128">
        <v>1</v>
      </c>
      <c r="B10" s="128">
        <v>2</v>
      </c>
      <c r="C10" s="128">
        <v>3</v>
      </c>
      <c r="D10" s="128">
        <v>4</v>
      </c>
      <c r="E10" s="128">
        <v>5</v>
      </c>
      <c r="F10" s="128">
        <v>6</v>
      </c>
      <c r="G10" s="128">
        <v>7</v>
      </c>
      <c r="H10" s="128">
        <v>8</v>
      </c>
      <c r="I10" s="128">
        <v>9</v>
      </c>
      <c r="J10" s="128">
        <v>10</v>
      </c>
      <c r="BX10" s="44"/>
      <c r="BY10" s="44"/>
      <c r="BZ10" s="44"/>
      <c r="CA10" s="44"/>
    </row>
    <row r="11" spans="1:79" ht="26.25" customHeight="1">
      <c r="A11" s="237">
        <v>600</v>
      </c>
      <c r="B11" s="237">
        <v>60003</v>
      </c>
      <c r="C11" s="237">
        <v>2330</v>
      </c>
      <c r="D11" s="236">
        <v>710000</v>
      </c>
      <c r="E11" s="237"/>
      <c r="F11" s="237"/>
      <c r="G11" s="235"/>
      <c r="H11" s="235"/>
      <c r="I11" s="235"/>
      <c r="J11" s="235"/>
      <c r="BX11" s="44"/>
      <c r="BY11" s="44"/>
      <c r="BZ11" s="44"/>
      <c r="CA11" s="44"/>
    </row>
    <row r="12" spans="1:79" ht="19.5" customHeight="1">
      <c r="A12" s="49">
        <v>600</v>
      </c>
      <c r="B12" s="49">
        <v>60004</v>
      </c>
      <c r="C12" s="49">
        <v>2310</v>
      </c>
      <c r="D12" s="257">
        <v>1307981.31</v>
      </c>
      <c r="E12" s="129">
        <v>0</v>
      </c>
      <c r="F12" s="51"/>
      <c r="G12" s="51"/>
      <c r="H12" s="51"/>
      <c r="I12" s="51"/>
      <c r="J12" s="51">
        <v>0</v>
      </c>
      <c r="BX12" s="44"/>
      <c r="BY12" s="44"/>
      <c r="BZ12" s="44"/>
      <c r="CA12" s="44"/>
    </row>
    <row r="13" spans="1:79" ht="19.5" customHeight="1">
      <c r="A13" s="49">
        <v>600</v>
      </c>
      <c r="B13" s="49">
        <v>60013</v>
      </c>
      <c r="C13" s="49">
        <v>6300</v>
      </c>
      <c r="D13" s="257"/>
      <c r="E13" s="129">
        <v>1750000</v>
      </c>
      <c r="F13" s="51"/>
      <c r="G13" s="51"/>
      <c r="H13" s="51"/>
      <c r="I13" s="51"/>
      <c r="J13" s="51">
        <v>1750000</v>
      </c>
      <c r="BX13" s="44"/>
      <c r="BY13" s="44"/>
      <c r="BZ13" s="44"/>
      <c r="CA13" s="44"/>
    </row>
    <row r="14" spans="1:79" ht="19.5" customHeight="1">
      <c r="A14" s="49">
        <v>600</v>
      </c>
      <c r="B14" s="49">
        <v>60014</v>
      </c>
      <c r="C14" s="49">
        <v>6300</v>
      </c>
      <c r="D14" s="257"/>
      <c r="E14" s="129">
        <v>444408.34</v>
      </c>
      <c r="F14" s="51"/>
      <c r="G14" s="51"/>
      <c r="H14" s="51"/>
      <c r="I14" s="51"/>
      <c r="J14" s="51">
        <v>444408.34</v>
      </c>
      <c r="BX14" s="44"/>
      <c r="BY14" s="44"/>
      <c r="BZ14" s="44"/>
      <c r="CA14" s="44"/>
    </row>
    <row r="15" spans="1:79" ht="19.5" customHeight="1">
      <c r="A15" s="49">
        <v>600</v>
      </c>
      <c r="B15" s="49">
        <v>60016</v>
      </c>
      <c r="C15" s="49">
        <v>6630</v>
      </c>
      <c r="D15" s="257">
        <v>140000</v>
      </c>
      <c r="E15" s="129"/>
      <c r="F15" s="51"/>
      <c r="G15" s="51"/>
      <c r="H15" s="51"/>
      <c r="I15" s="51"/>
      <c r="J15" s="51"/>
      <c r="BX15" s="44"/>
      <c r="BY15" s="44"/>
      <c r="BZ15" s="44"/>
      <c r="CA15" s="44"/>
    </row>
    <row r="16" spans="1:79" ht="19.5" customHeight="1">
      <c r="A16" s="49">
        <v>851</v>
      </c>
      <c r="B16" s="49">
        <v>85154</v>
      </c>
      <c r="C16" s="49">
        <v>2310</v>
      </c>
      <c r="D16" s="50"/>
      <c r="E16" s="51">
        <v>17500</v>
      </c>
      <c r="F16" s="51">
        <v>17500</v>
      </c>
      <c r="G16" s="51"/>
      <c r="H16" s="51"/>
      <c r="I16" s="51"/>
      <c r="J16" s="51"/>
      <c r="BX16" s="44"/>
      <c r="BY16" s="44"/>
      <c r="BZ16" s="44"/>
      <c r="CA16" s="44"/>
    </row>
    <row r="17" spans="1:79" ht="19.5" customHeight="1">
      <c r="A17" s="49">
        <v>851</v>
      </c>
      <c r="B17" s="49">
        <v>85195</v>
      </c>
      <c r="C17" s="49">
        <v>6300</v>
      </c>
      <c r="D17" s="50"/>
      <c r="E17" s="51">
        <v>15000</v>
      </c>
      <c r="F17" s="51"/>
      <c r="G17" s="51"/>
      <c r="H17" s="51"/>
      <c r="I17" s="51"/>
      <c r="J17" s="51">
        <v>15000</v>
      </c>
      <c r="BX17" s="44"/>
      <c r="BY17" s="44"/>
      <c r="BZ17" s="44"/>
      <c r="CA17" s="44"/>
    </row>
    <row r="18" spans="1:79" ht="19.5" customHeight="1">
      <c r="A18" s="49">
        <v>854</v>
      </c>
      <c r="B18" s="49">
        <v>85412</v>
      </c>
      <c r="C18" s="49">
        <v>2330</v>
      </c>
      <c r="D18" s="50">
        <v>150000</v>
      </c>
      <c r="E18" s="51"/>
      <c r="F18" s="51"/>
      <c r="G18" s="51"/>
      <c r="H18" s="51"/>
      <c r="I18" s="51"/>
      <c r="J18" s="51"/>
      <c r="BX18" s="44"/>
      <c r="BY18" s="44"/>
      <c r="BZ18" s="44"/>
      <c r="CA18" s="44"/>
    </row>
    <row r="19" spans="1:79" ht="19.5" customHeight="1">
      <c r="A19" s="49">
        <v>900</v>
      </c>
      <c r="B19" s="49">
        <v>90004</v>
      </c>
      <c r="C19" s="49">
        <v>2330</v>
      </c>
      <c r="D19" s="50">
        <v>6000</v>
      </c>
      <c r="E19" s="51"/>
      <c r="F19" s="51"/>
      <c r="G19" s="51"/>
      <c r="H19" s="51"/>
      <c r="I19" s="51"/>
      <c r="J19" s="51"/>
      <c r="BX19" s="44"/>
      <c r="BY19" s="44"/>
      <c r="BZ19" s="44"/>
      <c r="CA19" s="44"/>
    </row>
    <row r="20" spans="1:79" ht="19.5" customHeight="1">
      <c r="A20" s="49">
        <v>900</v>
      </c>
      <c r="B20" s="49">
        <v>90095</v>
      </c>
      <c r="C20" s="49">
        <v>2330</v>
      </c>
      <c r="D20" s="50">
        <v>10000</v>
      </c>
      <c r="E20" s="51"/>
      <c r="F20" s="51"/>
      <c r="G20" s="51"/>
      <c r="H20" s="51"/>
      <c r="I20" s="51"/>
      <c r="J20" s="51"/>
      <c r="BX20" s="44"/>
      <c r="BY20" s="44"/>
      <c r="BZ20" s="44"/>
      <c r="CA20" s="44"/>
    </row>
    <row r="21" spans="1:79" ht="19.5" customHeight="1">
      <c r="A21" s="52">
        <v>900</v>
      </c>
      <c r="B21" s="52">
        <v>90095</v>
      </c>
      <c r="C21" s="52">
        <v>6230</v>
      </c>
      <c r="D21" s="53"/>
      <c r="E21" s="53">
        <v>79000</v>
      </c>
      <c r="F21" s="54"/>
      <c r="G21" s="54"/>
      <c r="H21" s="54"/>
      <c r="I21" s="54"/>
      <c r="J21" s="53">
        <v>79000</v>
      </c>
      <c r="BX21" s="44"/>
      <c r="BY21" s="44"/>
      <c r="BZ21" s="44"/>
      <c r="CA21" s="44"/>
    </row>
    <row r="22" spans="1:79" ht="19.5" customHeight="1">
      <c r="A22" s="52"/>
      <c r="B22" s="52"/>
      <c r="C22" s="52"/>
      <c r="D22" s="53"/>
      <c r="E22" s="53"/>
      <c r="F22" s="54"/>
      <c r="G22" s="54"/>
      <c r="H22" s="54"/>
      <c r="I22" s="54"/>
      <c r="J22" s="54"/>
      <c r="BX22" s="44"/>
      <c r="BY22" s="44"/>
      <c r="BZ22" s="44"/>
      <c r="CA22" s="44"/>
    </row>
    <row r="23" spans="1:79" ht="19.5" customHeight="1">
      <c r="A23" s="52"/>
      <c r="B23" s="52"/>
      <c r="C23" s="52"/>
      <c r="D23" s="53"/>
      <c r="E23" s="54"/>
      <c r="F23" s="54"/>
      <c r="G23" s="54"/>
      <c r="H23" s="54"/>
      <c r="I23" s="54"/>
      <c r="J23" s="54"/>
      <c r="BX23" s="44"/>
      <c r="BY23" s="44"/>
      <c r="BZ23" s="44"/>
      <c r="CA23" s="44"/>
    </row>
    <row r="24" spans="1:79" ht="24.75" customHeight="1">
      <c r="A24" s="445"/>
      <c r="B24" s="445"/>
      <c r="C24" s="445"/>
      <c r="D24" s="445"/>
      <c r="E24" s="130">
        <f aca="true" t="shared" si="0" ref="E24:J24">SUM(E11:E23)</f>
        <v>2305908.34</v>
      </c>
      <c r="F24" s="130">
        <f t="shared" si="0"/>
        <v>17500</v>
      </c>
      <c r="G24" s="130">
        <f t="shared" si="0"/>
        <v>0</v>
      </c>
      <c r="H24" s="130">
        <f t="shared" si="0"/>
        <v>0</v>
      </c>
      <c r="I24" s="130">
        <f t="shared" si="0"/>
        <v>0</v>
      </c>
      <c r="J24" s="130">
        <f t="shared" si="0"/>
        <v>2288408.34</v>
      </c>
      <c r="BX24" s="44"/>
      <c r="BY24" s="44"/>
      <c r="BZ24" s="44"/>
      <c r="CA24" s="44"/>
    </row>
    <row r="27" spans="1:8" ht="14.25">
      <c r="A27" s="55" t="s">
        <v>172</v>
      </c>
      <c r="H27" s="158" t="s">
        <v>161</v>
      </c>
    </row>
    <row r="29" ht="12.75">
      <c r="H29" s="158" t="s">
        <v>189</v>
      </c>
    </row>
  </sheetData>
  <sheetProtection selectLockedCells="1" selectUnlockedCells="1"/>
  <mergeCells count="11">
    <mergeCell ref="F7:J7"/>
    <mergeCell ref="F8:F9"/>
    <mergeCell ref="G8:I8"/>
    <mergeCell ref="J8:J9"/>
    <mergeCell ref="A24:D24"/>
    <mergeCell ref="A4:J4"/>
    <mergeCell ref="A7:A9"/>
    <mergeCell ref="B7:B9"/>
    <mergeCell ref="C7:C9"/>
    <mergeCell ref="D7:D9"/>
    <mergeCell ref="E7:E9"/>
  </mergeCells>
  <printOptions horizontalCentered="1"/>
  <pageMargins left="0.7083333333333334" right="0.7083333333333334" top="0.9840277777777777" bottom="0.6888888888888889" header="0.5118055555555555" footer="0.511805555555555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7">
      <selection activeCell="D13" sqref="D13"/>
    </sheetView>
  </sheetViews>
  <sheetFormatPr defaultColWidth="9.00390625" defaultRowHeight="12.75"/>
  <cols>
    <col min="1" max="1" width="4.75390625" style="57" customWidth="1"/>
    <col min="2" max="2" width="41.875" style="57" customWidth="1"/>
    <col min="3" max="3" width="14.00390625" style="57" customWidth="1"/>
    <col min="4" max="4" width="20.625" style="57" customWidth="1"/>
    <col min="5" max="5" width="16.625" style="57" customWidth="1"/>
    <col min="6" max="6" width="18.125" style="57" customWidth="1"/>
    <col min="7" max="7" width="15.75390625" style="57" customWidth="1"/>
    <col min="8" max="8" width="13.75390625" style="57" customWidth="1"/>
    <col min="9" max="9" width="14.375" style="57" customWidth="1"/>
    <col min="10" max="16384" width="9.125" style="57" customWidth="1"/>
  </cols>
  <sheetData>
    <row r="1" spans="1:4" ht="12.75" customHeight="1" hidden="1">
      <c r="A1" s="56"/>
      <c r="B1" s="56"/>
      <c r="C1" s="56"/>
      <c r="D1" s="56"/>
    </row>
    <row r="2" spans="1:4" ht="12.75" customHeight="1">
      <c r="A2" s="56"/>
      <c r="B2" s="56"/>
      <c r="C2" s="56"/>
      <c r="D2" s="18" t="s">
        <v>337</v>
      </c>
    </row>
    <row r="3" spans="1:4" ht="12.75" customHeight="1">
      <c r="A3" s="56"/>
      <c r="B3" s="56"/>
      <c r="C3" s="56"/>
      <c r="D3" s="58" t="s">
        <v>171</v>
      </c>
    </row>
    <row r="4" spans="1:4" ht="12.75" customHeight="1">
      <c r="A4" s="56"/>
      <c r="B4" s="56"/>
      <c r="C4" s="56"/>
      <c r="D4" s="58" t="s">
        <v>164</v>
      </c>
    </row>
    <row r="5" spans="1:4" ht="15" customHeight="1">
      <c r="A5" s="333"/>
      <c r="B5" s="335" t="s">
        <v>282</v>
      </c>
      <c r="C5" s="335"/>
      <c r="D5" s="334"/>
    </row>
    <row r="6" ht="13.5" thickBot="1">
      <c r="D6" s="59" t="s">
        <v>1</v>
      </c>
    </row>
    <row r="7" spans="1:9" ht="13.5" thickBot="1">
      <c r="A7" s="60" t="s">
        <v>65</v>
      </c>
      <c r="B7" s="60" t="s">
        <v>66</v>
      </c>
      <c r="C7" s="60" t="s">
        <v>67</v>
      </c>
      <c r="D7" s="61"/>
      <c r="E7" s="303"/>
      <c r="F7" s="303"/>
      <c r="G7" s="303"/>
      <c r="H7" s="303"/>
      <c r="I7" s="303"/>
    </row>
    <row r="8" spans="1:9" ht="12.75">
      <c r="A8" s="62"/>
      <c r="B8" s="62"/>
      <c r="C8" s="62" t="s">
        <v>68</v>
      </c>
      <c r="D8" s="60" t="s">
        <v>69</v>
      </c>
      <c r="E8" s="303"/>
      <c r="F8" s="303"/>
      <c r="G8" s="303"/>
      <c r="H8" s="303"/>
      <c r="I8" s="303"/>
    </row>
    <row r="9" spans="1:9" ht="13.5" thickBot="1">
      <c r="A9" s="62"/>
      <c r="B9" s="62"/>
      <c r="C9" s="62"/>
      <c r="D9" s="84" t="s">
        <v>273</v>
      </c>
      <c r="E9" s="307"/>
      <c r="F9" s="307"/>
      <c r="G9" s="307"/>
      <c r="H9" s="303"/>
      <c r="I9" s="303"/>
    </row>
    <row r="10" spans="1:10" ht="9" customHeight="1" thickBot="1">
      <c r="A10" s="63">
        <v>1</v>
      </c>
      <c r="B10" s="63">
        <v>2</v>
      </c>
      <c r="C10" s="63">
        <v>3</v>
      </c>
      <c r="D10" s="63">
        <v>4</v>
      </c>
      <c r="E10" s="307"/>
      <c r="F10" s="307"/>
      <c r="G10" s="307"/>
      <c r="H10" s="303"/>
      <c r="I10" s="303"/>
      <c r="J10" s="307"/>
    </row>
    <row r="11" spans="1:10" ht="19.5" customHeight="1">
      <c r="A11" s="64" t="s">
        <v>15</v>
      </c>
      <c r="B11" s="65" t="s">
        <v>70</v>
      </c>
      <c r="C11" s="64"/>
      <c r="D11" s="320">
        <v>50470356.2</v>
      </c>
      <c r="E11" s="307"/>
      <c r="F11" s="362">
        <f>SUM(D11+D16)</f>
        <v>61545006.410000004</v>
      </c>
      <c r="G11" s="362">
        <f>SUM(D12+D28)</f>
        <v>61545006.410000004</v>
      </c>
      <c r="H11" s="367">
        <f>(F11-G11)</f>
        <v>0</v>
      </c>
      <c r="I11" s="303"/>
      <c r="J11" s="307"/>
    </row>
    <row r="12" spans="1:10" ht="19.5" customHeight="1">
      <c r="A12" s="66" t="s">
        <v>16</v>
      </c>
      <c r="B12" s="67" t="s">
        <v>7</v>
      </c>
      <c r="C12" s="66"/>
      <c r="D12" s="321">
        <v>60370614.99</v>
      </c>
      <c r="E12" s="307"/>
      <c r="F12" s="362"/>
      <c r="G12" s="362"/>
      <c r="H12" s="362"/>
      <c r="I12" s="367"/>
      <c r="J12" s="307"/>
    </row>
    <row r="13" spans="1:10" ht="19.5" customHeight="1" thickBot="1">
      <c r="A13" s="66"/>
      <c r="B13" s="67" t="s">
        <v>71</v>
      </c>
      <c r="C13" s="66"/>
      <c r="D13" s="322">
        <v>0</v>
      </c>
      <c r="E13" s="307"/>
      <c r="F13" s="362"/>
      <c r="G13" s="307"/>
      <c r="H13" s="307"/>
      <c r="I13" s="303"/>
      <c r="J13" s="307"/>
    </row>
    <row r="14" spans="1:10" ht="19.5" customHeight="1" thickBot="1">
      <c r="A14" s="68"/>
      <c r="B14" s="69" t="s">
        <v>72</v>
      </c>
      <c r="C14" s="112"/>
      <c r="D14" s="323">
        <v>9900258.79</v>
      </c>
      <c r="E14" s="307"/>
      <c r="F14" s="362">
        <f>(D11-D12)</f>
        <v>-9900258.79</v>
      </c>
      <c r="G14" s="307"/>
      <c r="H14" s="307"/>
      <c r="I14" s="303"/>
      <c r="J14" s="307"/>
    </row>
    <row r="15" spans="1:10" ht="19.5" customHeight="1" thickBot="1">
      <c r="A15" s="60" t="s">
        <v>73</v>
      </c>
      <c r="B15" s="70" t="s">
        <v>74</v>
      </c>
      <c r="C15" s="71"/>
      <c r="D15" s="324"/>
      <c r="E15" s="307"/>
      <c r="F15" s="362"/>
      <c r="G15" s="307"/>
      <c r="H15" s="307"/>
      <c r="I15" s="303"/>
      <c r="J15" s="307"/>
    </row>
    <row r="16" spans="1:10" ht="19.5" customHeight="1" thickBot="1">
      <c r="A16" s="332"/>
      <c r="B16" s="332" t="s">
        <v>75</v>
      </c>
      <c r="C16" s="63"/>
      <c r="D16" s="152">
        <v>11074650.21</v>
      </c>
      <c r="E16" s="307"/>
      <c r="F16" s="362">
        <f>SUM(D17:D27)</f>
        <v>11074650.21</v>
      </c>
      <c r="G16" s="307"/>
      <c r="H16" s="307"/>
      <c r="I16" s="303"/>
      <c r="J16" s="307"/>
    </row>
    <row r="17" spans="1:10" ht="19.5" customHeight="1" thickBot="1">
      <c r="A17" s="72" t="s">
        <v>15</v>
      </c>
      <c r="B17" s="117" t="s">
        <v>178</v>
      </c>
      <c r="C17" s="64" t="s">
        <v>76</v>
      </c>
      <c r="D17" s="322">
        <v>8940000</v>
      </c>
      <c r="E17" s="362"/>
      <c r="F17" s="307"/>
      <c r="G17" s="307"/>
      <c r="H17" s="307"/>
      <c r="I17" s="303"/>
      <c r="J17" s="307"/>
    </row>
    <row r="18" spans="1:10" ht="29.25" customHeight="1" thickBot="1">
      <c r="A18" s="341" t="s">
        <v>309</v>
      </c>
      <c r="B18" s="116" t="s">
        <v>177</v>
      </c>
      <c r="C18" s="114"/>
      <c r="D18" s="325"/>
      <c r="E18" s="307"/>
      <c r="F18" s="307"/>
      <c r="G18" s="307"/>
      <c r="H18" s="307"/>
      <c r="I18" s="303"/>
      <c r="J18" s="307"/>
    </row>
    <row r="19" spans="1:10" ht="19.5" customHeight="1" thickBot="1">
      <c r="A19" s="66" t="s">
        <v>16</v>
      </c>
      <c r="B19" s="118" t="s">
        <v>179</v>
      </c>
      <c r="C19" s="246" t="s">
        <v>76</v>
      </c>
      <c r="D19" s="326"/>
      <c r="E19" s="307"/>
      <c r="F19" s="307"/>
      <c r="G19" s="307"/>
      <c r="H19" s="307"/>
      <c r="I19" s="307"/>
      <c r="J19" s="307"/>
    </row>
    <row r="20" spans="1:10" ht="30.75" customHeight="1">
      <c r="A20" s="342" t="s">
        <v>310</v>
      </c>
      <c r="B20" s="73" t="s">
        <v>77</v>
      </c>
      <c r="C20" s="119" t="s">
        <v>78</v>
      </c>
      <c r="D20" s="327"/>
      <c r="E20" s="307"/>
      <c r="F20" s="307"/>
      <c r="G20" s="307"/>
      <c r="H20" s="307"/>
      <c r="I20" s="307"/>
      <c r="J20" s="307"/>
    </row>
    <row r="21" spans="1:9" ht="64.5" customHeight="1">
      <c r="A21" s="119" t="s">
        <v>17</v>
      </c>
      <c r="B21" s="245" t="s">
        <v>247</v>
      </c>
      <c r="C21" s="119" t="s">
        <v>246</v>
      </c>
      <c r="D21" s="247">
        <v>363704.21</v>
      </c>
      <c r="E21" s="307"/>
      <c r="F21" s="307"/>
      <c r="G21" s="307"/>
      <c r="H21" s="307"/>
      <c r="I21" s="307"/>
    </row>
    <row r="22" spans="1:9" ht="19.5" customHeight="1">
      <c r="A22" s="119" t="s">
        <v>18</v>
      </c>
      <c r="B22" s="67" t="s">
        <v>79</v>
      </c>
      <c r="C22" s="119" t="s">
        <v>80</v>
      </c>
      <c r="D22" s="247"/>
      <c r="E22" s="307"/>
      <c r="F22" s="307"/>
      <c r="G22" s="307"/>
      <c r="H22" s="307"/>
      <c r="I22" s="307"/>
    </row>
    <row r="23" spans="1:8" ht="19.5" customHeight="1" thickBot="1">
      <c r="A23" s="291" t="s">
        <v>19</v>
      </c>
      <c r="B23" s="75" t="s">
        <v>81</v>
      </c>
      <c r="C23" s="291" t="s">
        <v>82</v>
      </c>
      <c r="D23" s="328"/>
      <c r="E23" s="307"/>
      <c r="F23" s="307"/>
      <c r="G23" s="307"/>
      <c r="H23" s="307"/>
    </row>
    <row r="24" spans="1:8" ht="19.5" customHeight="1" thickBot="1">
      <c r="A24" s="293" t="s">
        <v>20</v>
      </c>
      <c r="B24" s="294" t="s">
        <v>302</v>
      </c>
      <c r="C24" s="295" t="s">
        <v>303</v>
      </c>
      <c r="D24" s="329">
        <v>235000</v>
      </c>
      <c r="E24" s="307"/>
      <c r="F24" s="307"/>
      <c r="G24" s="307"/>
      <c r="H24" s="307"/>
    </row>
    <row r="25" spans="1:6" ht="19.5" customHeight="1">
      <c r="A25" s="115" t="s">
        <v>21</v>
      </c>
      <c r="B25" s="292" t="s">
        <v>83</v>
      </c>
      <c r="C25" s="115" t="s">
        <v>84</v>
      </c>
      <c r="D25" s="327"/>
      <c r="E25" s="307"/>
      <c r="F25" s="307"/>
    </row>
    <row r="26" spans="1:4" ht="19.5" customHeight="1">
      <c r="A26" s="119" t="s">
        <v>22</v>
      </c>
      <c r="B26" s="67" t="s">
        <v>85</v>
      </c>
      <c r="C26" s="119" t="s">
        <v>86</v>
      </c>
      <c r="D26" s="247"/>
    </row>
    <row r="27" spans="1:4" ht="19.5" customHeight="1" thickBot="1">
      <c r="A27" s="120" t="s">
        <v>304</v>
      </c>
      <c r="B27" s="65" t="s">
        <v>87</v>
      </c>
      <c r="C27" s="120" t="s">
        <v>88</v>
      </c>
      <c r="D27" s="322">
        <v>1535946</v>
      </c>
    </row>
    <row r="28" spans="1:4" ht="19.5" customHeight="1" thickBot="1">
      <c r="A28" s="332" t="s">
        <v>89</v>
      </c>
      <c r="B28" s="332"/>
      <c r="C28" s="244"/>
      <c r="D28" s="152">
        <v>1174391.42</v>
      </c>
    </row>
    <row r="29" spans="1:5" ht="19.5" customHeight="1">
      <c r="A29" s="74" t="s">
        <v>15</v>
      </c>
      <c r="B29" s="121" t="s">
        <v>180</v>
      </c>
      <c r="C29" s="74" t="s">
        <v>90</v>
      </c>
      <c r="D29" s="330">
        <v>1164313.66</v>
      </c>
      <c r="E29" s="123"/>
    </row>
    <row r="30" spans="1:4" ht="36.75" customHeight="1">
      <c r="A30" s="341" t="s">
        <v>47</v>
      </c>
      <c r="B30" s="248" t="s">
        <v>181</v>
      </c>
      <c r="C30" s="72"/>
      <c r="D30" s="327"/>
    </row>
    <row r="31" spans="1:4" ht="19.5" customHeight="1">
      <c r="A31" s="66" t="s">
        <v>16</v>
      </c>
      <c r="B31" s="118" t="s">
        <v>182</v>
      </c>
      <c r="C31" s="66" t="s">
        <v>90</v>
      </c>
      <c r="D31" s="247">
        <v>10077.76</v>
      </c>
    </row>
    <row r="32" spans="1:4" ht="49.5" customHeight="1">
      <c r="A32" s="342" t="s">
        <v>54</v>
      </c>
      <c r="B32" s="73" t="s">
        <v>91</v>
      </c>
      <c r="C32" s="66" t="s">
        <v>92</v>
      </c>
      <c r="D32" s="247">
        <v>10077.76</v>
      </c>
    </row>
    <row r="33" spans="1:4" ht="19.5" customHeight="1">
      <c r="A33" s="119" t="s">
        <v>17</v>
      </c>
      <c r="B33" s="67" t="s">
        <v>93</v>
      </c>
      <c r="C33" s="66" t="s">
        <v>94</v>
      </c>
      <c r="D33" s="247"/>
    </row>
    <row r="34" spans="1:4" ht="19.5" customHeight="1">
      <c r="A34" s="119" t="s">
        <v>18</v>
      </c>
      <c r="B34" s="67" t="s">
        <v>95</v>
      </c>
      <c r="C34" s="66" t="s">
        <v>96</v>
      </c>
      <c r="D34" s="247"/>
    </row>
    <row r="35" spans="1:4" ht="19.5" customHeight="1">
      <c r="A35" s="119" t="s">
        <v>19</v>
      </c>
      <c r="B35" s="67" t="s">
        <v>97</v>
      </c>
      <c r="C35" s="66" t="s">
        <v>98</v>
      </c>
      <c r="D35" s="247"/>
    </row>
    <row r="36" spans="1:4" ht="19.5" customHeight="1">
      <c r="A36" s="119" t="s">
        <v>20</v>
      </c>
      <c r="B36" s="75" t="s">
        <v>99</v>
      </c>
      <c r="C36" s="76" t="s">
        <v>100</v>
      </c>
      <c r="D36" s="328"/>
    </row>
    <row r="37" spans="1:4" ht="19.5" customHeight="1" thickBot="1">
      <c r="A37" s="77">
        <v>7</v>
      </c>
      <c r="B37" s="78" t="s">
        <v>101</v>
      </c>
      <c r="C37" s="77" t="s">
        <v>102</v>
      </c>
      <c r="D37" s="331"/>
    </row>
    <row r="38" spans="1:3" ht="19.5" customHeight="1">
      <c r="A38" s="79"/>
      <c r="C38" s="1" t="s">
        <v>161</v>
      </c>
    </row>
    <row r="39" spans="1:3" ht="12.75">
      <c r="A39" s="79"/>
      <c r="C39" s="1" t="s">
        <v>189</v>
      </c>
    </row>
    <row r="40" ht="12.75">
      <c r="A40" s="79"/>
    </row>
    <row r="41" spans="1:3" ht="12.75">
      <c r="A41" s="79"/>
      <c r="C41" s="80"/>
    </row>
    <row r="42" ht="12.75">
      <c r="A42" s="79"/>
    </row>
    <row r="43" ht="12.75">
      <c r="A43" s="79"/>
    </row>
    <row r="44" ht="12.75">
      <c r="A44" s="79"/>
    </row>
    <row r="45" ht="12.75">
      <c r="A45" s="79"/>
    </row>
    <row r="46" ht="12.75">
      <c r="A46" s="79"/>
    </row>
    <row r="47" ht="12.75">
      <c r="A47" s="79"/>
    </row>
    <row r="48" ht="12.75">
      <c r="A48" s="79"/>
    </row>
    <row r="49" ht="12.75">
      <c r="A49" s="79"/>
    </row>
    <row r="50" ht="12.75">
      <c r="A50" s="79"/>
    </row>
    <row r="51" ht="12.75">
      <c r="A51" s="79"/>
    </row>
    <row r="52" ht="12.75">
      <c r="A52" s="79"/>
    </row>
    <row r="53" ht="12.75">
      <c r="A53" s="79"/>
    </row>
    <row r="54" ht="12.75">
      <c r="A54" s="79"/>
    </row>
    <row r="55" ht="12.75">
      <c r="A55" s="79"/>
    </row>
  </sheetData>
  <sheetProtection selectLockedCells="1" selectUnlockedCells="1"/>
  <printOptions horizontalCentered="1" verticalCentered="1"/>
  <pageMargins left="0.7083333333333334" right="0.7083333333333334" top="0.9840277777777777" bottom="0.7083333333333334" header="0.5118055555555555" footer="0.5118055555555555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K22"/>
  <sheetViews>
    <sheetView zoomScalePageLayoutView="0" workbookViewId="0" topLeftCell="A1">
      <selection activeCell="T20" sqref="T20"/>
    </sheetView>
  </sheetViews>
  <sheetFormatPr defaultColWidth="9.00390625" defaultRowHeight="12.75"/>
  <cols>
    <col min="8" max="8" width="10.25390625" style="0" customWidth="1"/>
    <col min="9" max="9" width="11.625" style="0" customWidth="1"/>
    <col min="10" max="10" width="10.00390625" style="0" customWidth="1"/>
    <col min="11" max="11" width="11.75390625" style="0" customWidth="1"/>
  </cols>
  <sheetData>
    <row r="5" spans="9:11" ht="41.25" customHeight="1">
      <c r="I5" s="450" t="s">
        <v>317</v>
      </c>
      <c r="J5" s="450"/>
      <c r="K5" s="450"/>
    </row>
    <row r="6" spans="2:11" ht="48.75" customHeight="1">
      <c r="B6" s="451" t="s">
        <v>316</v>
      </c>
      <c r="C6" s="451"/>
      <c r="D6" s="451"/>
      <c r="E6" s="451"/>
      <c r="F6" s="451"/>
      <c r="G6" s="451"/>
      <c r="H6" s="451"/>
      <c r="I6" s="451"/>
      <c r="J6" s="451"/>
      <c r="K6" s="451"/>
    </row>
    <row r="7" spans="2:11" ht="12.75">
      <c r="B7" s="345"/>
      <c r="C7" s="345"/>
      <c r="D7" s="345"/>
      <c r="E7" s="345"/>
      <c r="F7" s="345"/>
      <c r="G7" s="345"/>
      <c r="H7" s="345"/>
      <c r="I7" s="346"/>
      <c r="J7" s="346"/>
      <c r="K7" s="346"/>
    </row>
    <row r="8" spans="2:11" ht="12.75">
      <c r="B8" s="345"/>
      <c r="C8" s="345"/>
      <c r="D8" s="345"/>
      <c r="E8" s="345"/>
      <c r="F8" s="345"/>
      <c r="G8" s="345"/>
      <c r="H8" s="345"/>
      <c r="I8" s="346"/>
      <c r="J8" s="346"/>
      <c r="K8" s="347" t="s">
        <v>1</v>
      </c>
    </row>
    <row r="9" spans="2:11" ht="12.75">
      <c r="B9" s="452" t="s">
        <v>3</v>
      </c>
      <c r="C9" s="452" t="s">
        <v>56</v>
      </c>
      <c r="D9" s="452" t="s">
        <v>5</v>
      </c>
      <c r="E9" s="449" t="s">
        <v>63</v>
      </c>
      <c r="F9" s="449" t="s">
        <v>57</v>
      </c>
      <c r="G9" s="449" t="s">
        <v>36</v>
      </c>
      <c r="H9" s="449"/>
      <c r="I9" s="449"/>
      <c r="J9" s="449"/>
      <c r="K9" s="449"/>
    </row>
    <row r="10" spans="2:11" ht="12.75">
      <c r="B10" s="452"/>
      <c r="C10" s="452"/>
      <c r="D10" s="452"/>
      <c r="E10" s="449"/>
      <c r="F10" s="449"/>
      <c r="G10" s="449" t="s">
        <v>58</v>
      </c>
      <c r="H10" s="449" t="s">
        <v>32</v>
      </c>
      <c r="I10" s="449"/>
      <c r="J10" s="449"/>
      <c r="K10" s="449" t="s">
        <v>59</v>
      </c>
    </row>
    <row r="11" spans="2:11" ht="36">
      <c r="B11" s="452"/>
      <c r="C11" s="452"/>
      <c r="D11" s="452"/>
      <c r="E11" s="449"/>
      <c r="F11" s="449"/>
      <c r="G11" s="449"/>
      <c r="H11" s="348" t="s">
        <v>60</v>
      </c>
      <c r="I11" s="349" t="s">
        <v>61</v>
      </c>
      <c r="J11" s="348" t="s">
        <v>64</v>
      </c>
      <c r="K11" s="449"/>
    </row>
    <row r="12" spans="2:11" ht="12.75">
      <c r="B12" s="350">
        <v>1</v>
      </c>
      <c r="C12" s="350">
        <v>2</v>
      </c>
      <c r="D12" s="350">
        <v>3</v>
      </c>
      <c r="E12" s="350">
        <v>4</v>
      </c>
      <c r="F12" s="350">
        <v>5</v>
      </c>
      <c r="G12" s="350">
        <v>6</v>
      </c>
      <c r="H12" s="350">
        <v>7</v>
      </c>
      <c r="I12" s="350">
        <v>8</v>
      </c>
      <c r="J12" s="350">
        <v>9</v>
      </c>
      <c r="K12" s="350">
        <v>10</v>
      </c>
    </row>
    <row r="13" spans="2:11" ht="14.25">
      <c r="B13" s="355">
        <v>710</v>
      </c>
      <c r="C13" s="355">
        <v>71035</v>
      </c>
      <c r="D13" s="355">
        <v>2020</v>
      </c>
      <c r="E13" s="356">
        <v>7000</v>
      </c>
      <c r="F13" s="357"/>
      <c r="G13" s="356"/>
      <c r="H13" s="356"/>
      <c r="I13" s="356"/>
      <c r="J13" s="356"/>
      <c r="K13" s="356"/>
    </row>
    <row r="14" spans="2:11" ht="12.75">
      <c r="B14" s="351"/>
      <c r="C14" s="351"/>
      <c r="D14" s="351"/>
      <c r="E14" s="352"/>
      <c r="F14" s="353"/>
      <c r="G14" s="353"/>
      <c r="H14" s="353"/>
      <c r="I14" s="353"/>
      <c r="J14" s="353"/>
      <c r="K14" s="353"/>
    </row>
    <row r="15" spans="2:11" ht="12.75">
      <c r="B15" s="351"/>
      <c r="C15" s="351"/>
      <c r="D15" s="351"/>
      <c r="E15" s="352"/>
      <c r="F15" s="353"/>
      <c r="G15" s="353"/>
      <c r="H15" s="353"/>
      <c r="I15" s="353"/>
      <c r="J15" s="353"/>
      <c r="K15" s="353"/>
    </row>
    <row r="16" spans="2:11" ht="12.75">
      <c r="B16" s="351"/>
      <c r="C16" s="351"/>
      <c r="D16" s="351"/>
      <c r="E16" s="352"/>
      <c r="F16" s="353"/>
      <c r="G16" s="353"/>
      <c r="H16" s="353"/>
      <c r="I16" s="353"/>
      <c r="J16" s="353"/>
      <c r="K16" s="353"/>
    </row>
    <row r="17" spans="2:11" ht="15">
      <c r="B17" s="445">
        <v>7000</v>
      </c>
      <c r="C17" s="445"/>
      <c r="D17" s="445"/>
      <c r="E17" s="445"/>
      <c r="F17" s="354"/>
      <c r="G17" s="354"/>
      <c r="H17" s="354" t="s">
        <v>170</v>
      </c>
      <c r="I17" s="354"/>
      <c r="J17" s="354"/>
      <c r="K17" s="354"/>
    </row>
    <row r="18" spans="2:11" ht="12.75">
      <c r="B18" s="345"/>
      <c r="C18" s="345"/>
      <c r="D18" s="345"/>
      <c r="E18" s="345"/>
      <c r="F18" s="345"/>
      <c r="G18" s="345"/>
      <c r="H18" s="345"/>
      <c r="I18" s="346"/>
      <c r="J18" s="346"/>
      <c r="K18" s="346"/>
    </row>
    <row r="19" spans="2:11" ht="12.75">
      <c r="B19" s="345"/>
      <c r="C19" s="345"/>
      <c r="D19" s="345"/>
      <c r="E19" s="345"/>
      <c r="F19" s="345"/>
      <c r="G19" s="345"/>
      <c r="H19" s="345"/>
      <c r="I19" s="346"/>
      <c r="J19" s="346"/>
      <c r="K19" s="346"/>
    </row>
    <row r="20" spans="2:11" ht="14.25">
      <c r="B20" s="55" t="s">
        <v>172</v>
      </c>
      <c r="C20" s="345"/>
      <c r="D20" s="345"/>
      <c r="E20" s="345"/>
      <c r="F20" s="345"/>
      <c r="G20" s="345"/>
      <c r="H20" s="345"/>
      <c r="I20" s="346" t="s">
        <v>314</v>
      </c>
      <c r="J20" s="346"/>
      <c r="K20" s="346"/>
    </row>
    <row r="21" spans="2:11" ht="12.75">
      <c r="B21" s="345"/>
      <c r="C21" s="345"/>
      <c r="D21" s="345"/>
      <c r="E21" s="345"/>
      <c r="F21" s="345"/>
      <c r="G21" s="345"/>
      <c r="H21" s="345"/>
      <c r="I21" s="346"/>
      <c r="J21" s="346"/>
      <c r="K21" s="346"/>
    </row>
    <row r="22" spans="2:11" ht="12.75">
      <c r="B22" s="345"/>
      <c r="C22" s="345"/>
      <c r="D22" s="345"/>
      <c r="E22" s="345"/>
      <c r="F22" s="345"/>
      <c r="G22" s="345"/>
      <c r="H22" s="345"/>
      <c r="I22" s="346" t="s">
        <v>315</v>
      </c>
      <c r="J22" s="346"/>
      <c r="K22" s="346"/>
    </row>
  </sheetData>
  <sheetProtection/>
  <mergeCells count="12">
    <mergeCell ref="G10:G11"/>
    <mergeCell ref="H10:J10"/>
    <mergeCell ref="K10:K11"/>
    <mergeCell ref="B17:E17"/>
    <mergeCell ref="I5:K5"/>
    <mergeCell ref="B6:K6"/>
    <mergeCell ref="B9:B11"/>
    <mergeCell ref="C9:C11"/>
    <mergeCell ref="D9:D11"/>
    <mergeCell ref="E9:E11"/>
    <mergeCell ref="F9:F11"/>
    <mergeCell ref="G9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5.75390625" style="85" customWidth="1"/>
    <col min="2" max="4" width="9.125" style="85" customWidth="1"/>
    <col min="5" max="5" width="14.625" style="85" customWidth="1"/>
    <col min="6" max="6" width="15.625" style="85" customWidth="1"/>
    <col min="7" max="7" width="15.375" style="85" customWidth="1"/>
    <col min="8" max="16384" width="9.125" style="85" customWidth="1"/>
  </cols>
  <sheetData>
    <row r="1" ht="15.75" customHeight="1">
      <c r="F1" s="86" t="s">
        <v>165</v>
      </c>
    </row>
    <row r="2" spans="6:7" ht="12.75" customHeight="1">
      <c r="F2" s="87" t="s">
        <v>103</v>
      </c>
      <c r="G2" s="88"/>
    </row>
    <row r="3" ht="12.75">
      <c r="F3" s="87" t="s">
        <v>104</v>
      </c>
    </row>
    <row r="4" ht="12.75" hidden="1"/>
    <row r="5" spans="1:7" ht="18" customHeight="1">
      <c r="A5" s="454" t="s">
        <v>281</v>
      </c>
      <c r="B5" s="455"/>
      <c r="C5" s="455"/>
      <c r="D5" s="455"/>
      <c r="E5" s="455"/>
      <c r="F5" s="455"/>
      <c r="G5" s="455"/>
    </row>
    <row r="6" ht="12.75">
      <c r="F6" s="85" t="s">
        <v>1</v>
      </c>
    </row>
    <row r="7" spans="1:6" ht="12.75">
      <c r="A7" s="89" t="s">
        <v>2</v>
      </c>
      <c r="B7" s="90" t="s">
        <v>105</v>
      </c>
      <c r="C7" s="91"/>
      <c r="D7" s="91"/>
      <c r="E7" s="92"/>
      <c r="F7" s="89" t="s">
        <v>106</v>
      </c>
    </row>
    <row r="8" spans="1:6" ht="12.75">
      <c r="A8" s="456" t="s">
        <v>107</v>
      </c>
      <c r="B8" s="456"/>
      <c r="C8" s="456"/>
      <c r="D8" s="456"/>
      <c r="E8" s="456"/>
      <c r="F8" s="456"/>
    </row>
    <row r="9" spans="1:6" ht="17.25" customHeight="1">
      <c r="A9" s="93">
        <v>1</v>
      </c>
      <c r="B9" s="94" t="s">
        <v>108</v>
      </c>
      <c r="C9" s="95"/>
      <c r="D9" s="95"/>
      <c r="E9" s="96"/>
      <c r="F9" s="97">
        <v>15935.74</v>
      </c>
    </row>
    <row r="10" spans="1:6" ht="18" customHeight="1">
      <c r="A10" s="93">
        <v>2</v>
      </c>
      <c r="B10" s="453" t="s">
        <v>109</v>
      </c>
      <c r="C10" s="453"/>
      <c r="D10" s="453"/>
      <c r="E10" s="453"/>
      <c r="F10" s="97">
        <v>15119.92</v>
      </c>
    </row>
    <row r="11" spans="1:6" ht="16.5" customHeight="1">
      <c r="A11" s="93">
        <v>3</v>
      </c>
      <c r="B11" s="94" t="s">
        <v>110</v>
      </c>
      <c r="C11" s="95"/>
      <c r="D11" s="95"/>
      <c r="E11" s="96"/>
      <c r="F11" s="97">
        <v>12672.45</v>
      </c>
    </row>
    <row r="12" spans="1:6" ht="17.25" customHeight="1">
      <c r="A12" s="93">
        <v>4</v>
      </c>
      <c r="B12" s="453" t="s">
        <v>111</v>
      </c>
      <c r="C12" s="453"/>
      <c r="D12" s="453"/>
      <c r="E12" s="453"/>
      <c r="F12" s="97">
        <v>15990.13</v>
      </c>
    </row>
    <row r="13" spans="1:6" ht="16.5" customHeight="1">
      <c r="A13" s="93">
        <v>5</v>
      </c>
      <c r="B13" s="94" t="s">
        <v>112</v>
      </c>
      <c r="C13" s="95"/>
      <c r="D13" s="95"/>
      <c r="E13" s="96"/>
      <c r="F13" s="97">
        <v>15772.58</v>
      </c>
    </row>
    <row r="14" spans="1:6" ht="18" customHeight="1">
      <c r="A14" s="93">
        <v>6</v>
      </c>
      <c r="B14" s="94" t="s">
        <v>113</v>
      </c>
      <c r="C14" s="95"/>
      <c r="D14" s="95"/>
      <c r="E14" s="96"/>
      <c r="F14" s="97">
        <v>14412.87</v>
      </c>
    </row>
    <row r="15" spans="1:6" ht="18.75" customHeight="1">
      <c r="A15" s="93">
        <v>7</v>
      </c>
      <c r="B15" s="453" t="s">
        <v>114</v>
      </c>
      <c r="C15" s="453"/>
      <c r="D15" s="453"/>
      <c r="E15" s="453"/>
      <c r="F15" s="97">
        <v>17458.61</v>
      </c>
    </row>
    <row r="16" spans="1:6" ht="16.5" customHeight="1">
      <c r="A16" s="93">
        <v>8</v>
      </c>
      <c r="B16" s="453" t="s">
        <v>115</v>
      </c>
      <c r="C16" s="453"/>
      <c r="D16" s="453"/>
      <c r="E16" s="453"/>
      <c r="F16" s="97">
        <v>31980.26</v>
      </c>
    </row>
    <row r="17" spans="1:6" ht="17.25" customHeight="1">
      <c r="A17" s="93">
        <v>9</v>
      </c>
      <c r="B17" s="94" t="s">
        <v>116</v>
      </c>
      <c r="C17" s="95"/>
      <c r="D17" s="95"/>
      <c r="E17" s="96"/>
      <c r="F17" s="97">
        <v>19144.65</v>
      </c>
    </row>
    <row r="18" spans="1:6" ht="16.5" customHeight="1">
      <c r="A18" s="93">
        <v>10</v>
      </c>
      <c r="B18" s="94" t="s">
        <v>117</v>
      </c>
      <c r="C18" s="95"/>
      <c r="D18" s="95"/>
      <c r="E18" s="96"/>
      <c r="F18" s="97">
        <v>15065.53</v>
      </c>
    </row>
    <row r="19" spans="1:6" ht="18.75" customHeight="1">
      <c r="A19" s="93">
        <v>11</v>
      </c>
      <c r="B19" s="94" t="s">
        <v>118</v>
      </c>
      <c r="C19" s="95"/>
      <c r="D19" s="95"/>
      <c r="E19" s="96"/>
      <c r="F19" s="97">
        <v>15119.92</v>
      </c>
    </row>
    <row r="20" spans="1:6" ht="18.75" customHeight="1">
      <c r="A20" s="93">
        <v>12</v>
      </c>
      <c r="B20" s="453" t="s">
        <v>119</v>
      </c>
      <c r="C20" s="453"/>
      <c r="D20" s="453"/>
      <c r="E20" s="453"/>
      <c r="F20" s="98">
        <v>36440.09</v>
      </c>
    </row>
    <row r="21" spans="1:6" ht="16.5" customHeight="1">
      <c r="A21" s="93">
        <v>13</v>
      </c>
      <c r="B21" s="94" t="s">
        <v>120</v>
      </c>
      <c r="C21" s="95"/>
      <c r="D21" s="95"/>
      <c r="E21" s="96"/>
      <c r="F21" s="97">
        <v>11530.3</v>
      </c>
    </row>
    <row r="22" spans="1:6" ht="16.5" customHeight="1">
      <c r="A22" s="93">
        <v>14</v>
      </c>
      <c r="B22" s="94" t="s">
        <v>121</v>
      </c>
      <c r="C22" s="95"/>
      <c r="D22" s="95"/>
      <c r="E22" s="96"/>
      <c r="F22" s="97">
        <v>27357.26</v>
      </c>
    </row>
    <row r="23" spans="1:6" ht="17.25" customHeight="1">
      <c r="A23" s="93">
        <v>15</v>
      </c>
      <c r="B23" s="94" t="s">
        <v>122</v>
      </c>
      <c r="C23" s="95"/>
      <c r="D23" s="95"/>
      <c r="E23" s="96"/>
      <c r="F23" s="97">
        <v>17784.94</v>
      </c>
    </row>
    <row r="24" spans="1:6" ht="20.25" customHeight="1">
      <c r="A24" s="93">
        <v>16</v>
      </c>
      <c r="B24" s="94" t="s">
        <v>123</v>
      </c>
      <c r="C24" s="95"/>
      <c r="D24" s="95"/>
      <c r="E24" s="96"/>
      <c r="F24" s="97">
        <v>15283.08</v>
      </c>
    </row>
    <row r="25" spans="1:6" ht="16.5" customHeight="1">
      <c r="A25" s="93">
        <v>17</v>
      </c>
      <c r="B25" s="94" t="s">
        <v>124</v>
      </c>
      <c r="C25" s="95"/>
      <c r="D25" s="95"/>
      <c r="E25" s="96"/>
      <c r="F25" s="97">
        <v>12781.23</v>
      </c>
    </row>
    <row r="26" spans="1:6" ht="17.25" customHeight="1">
      <c r="A26" s="93">
        <v>18</v>
      </c>
      <c r="B26" s="94" t="s">
        <v>125</v>
      </c>
      <c r="C26" s="95"/>
      <c r="D26" s="95"/>
      <c r="E26" s="96"/>
      <c r="F26" s="97">
        <v>16425.24</v>
      </c>
    </row>
    <row r="27" spans="1:6" ht="18" customHeight="1">
      <c r="A27" s="93">
        <v>19</v>
      </c>
      <c r="B27" s="99" t="s">
        <v>126</v>
      </c>
      <c r="C27" s="100"/>
      <c r="D27" s="100"/>
      <c r="E27" s="101"/>
      <c r="F27" s="97">
        <v>16751.57</v>
      </c>
    </row>
    <row r="28" spans="1:6" ht="18.75" customHeight="1">
      <c r="A28" s="93">
        <v>20</v>
      </c>
      <c r="B28" s="94" t="s">
        <v>127</v>
      </c>
      <c r="C28" s="95"/>
      <c r="D28" s="95"/>
      <c r="E28" s="96"/>
      <c r="F28" s="97">
        <v>32469.76</v>
      </c>
    </row>
    <row r="29" spans="1:6" ht="21" customHeight="1">
      <c r="A29" s="93">
        <v>21</v>
      </c>
      <c r="B29" s="99" t="s">
        <v>128</v>
      </c>
      <c r="C29" s="100"/>
      <c r="D29" s="100"/>
      <c r="E29" s="101"/>
      <c r="F29" s="97">
        <v>18274.44</v>
      </c>
    </row>
    <row r="30" spans="1:6" ht="20.25" customHeight="1">
      <c r="A30" s="93">
        <v>22</v>
      </c>
      <c r="B30" s="453" t="s">
        <v>129</v>
      </c>
      <c r="C30" s="453"/>
      <c r="D30" s="453"/>
      <c r="E30" s="453"/>
      <c r="F30" s="97">
        <v>22462.33</v>
      </c>
    </row>
    <row r="31" spans="1:6" ht="17.25" customHeight="1">
      <c r="A31" s="93">
        <v>23</v>
      </c>
      <c r="B31" s="453" t="s">
        <v>130</v>
      </c>
      <c r="C31" s="453"/>
      <c r="D31" s="453"/>
      <c r="E31" s="453"/>
      <c r="F31" s="97">
        <v>14902.37</v>
      </c>
    </row>
    <row r="32" spans="1:6" ht="19.5" customHeight="1">
      <c r="A32" s="93">
        <v>24</v>
      </c>
      <c r="B32" s="453" t="s">
        <v>131</v>
      </c>
      <c r="C32" s="453"/>
      <c r="D32" s="453"/>
      <c r="E32" s="453"/>
      <c r="F32" s="97">
        <v>15663.8</v>
      </c>
    </row>
    <row r="33" spans="1:6" ht="18.75" customHeight="1">
      <c r="A33" s="93">
        <v>25</v>
      </c>
      <c r="B33" s="99" t="s">
        <v>132</v>
      </c>
      <c r="C33" s="100"/>
      <c r="D33" s="100"/>
      <c r="E33" s="101"/>
      <c r="F33" s="97">
        <v>20504.35</v>
      </c>
    </row>
    <row r="34" spans="1:6" ht="20.25" customHeight="1">
      <c r="A34" s="93">
        <v>26</v>
      </c>
      <c r="B34" s="94" t="s">
        <v>133</v>
      </c>
      <c r="C34" s="95"/>
      <c r="D34" s="95"/>
      <c r="E34" s="96"/>
      <c r="F34" s="97">
        <v>15337.47</v>
      </c>
    </row>
    <row r="35" spans="1:6" ht="17.25" customHeight="1">
      <c r="A35" s="93">
        <v>27</v>
      </c>
      <c r="B35" s="102" t="s">
        <v>134</v>
      </c>
      <c r="C35" s="103"/>
      <c r="D35" s="103"/>
      <c r="E35" s="104"/>
      <c r="F35" s="97">
        <v>54388.2</v>
      </c>
    </row>
    <row r="36" spans="1:6" ht="20.25" customHeight="1">
      <c r="A36" s="105">
        <v>28</v>
      </c>
      <c r="B36" s="453" t="s">
        <v>135</v>
      </c>
      <c r="C36" s="453"/>
      <c r="D36" s="453"/>
      <c r="E36" s="453"/>
      <c r="F36" s="106">
        <v>22081.61</v>
      </c>
    </row>
    <row r="37" spans="1:6" ht="12.75">
      <c r="A37" s="456" t="s">
        <v>136</v>
      </c>
      <c r="B37" s="456"/>
      <c r="C37" s="456"/>
      <c r="D37" s="456"/>
      <c r="E37" s="456"/>
      <c r="F37" s="456"/>
    </row>
    <row r="38" spans="1:7" ht="12.75" customHeight="1">
      <c r="A38" s="457" t="s">
        <v>23</v>
      </c>
      <c r="B38" s="457"/>
      <c r="C38" s="457"/>
      <c r="D38" s="457"/>
      <c r="E38" s="457"/>
      <c r="F38" s="107">
        <f>SUM(F9:F37)</f>
        <v>559110.7</v>
      </c>
      <c r="G38" t="s">
        <v>186</v>
      </c>
    </row>
    <row r="40" ht="12.75">
      <c r="E40" s="158" t="s">
        <v>161</v>
      </c>
    </row>
    <row r="42" ht="12.75">
      <c r="E42" s="158" t="s">
        <v>189</v>
      </c>
    </row>
  </sheetData>
  <sheetProtection selectLockedCells="1" selectUnlockedCells="1"/>
  <mergeCells count="13">
    <mergeCell ref="A38:E38"/>
    <mergeCell ref="B20:E20"/>
    <mergeCell ref="B30:E30"/>
    <mergeCell ref="B31:E31"/>
    <mergeCell ref="B32:E32"/>
    <mergeCell ref="B36:E36"/>
    <mergeCell ref="A37:F37"/>
    <mergeCell ref="B15:E15"/>
    <mergeCell ref="B16:E16"/>
    <mergeCell ref="A5:G5"/>
    <mergeCell ref="A8:F8"/>
    <mergeCell ref="B10:E10"/>
    <mergeCell ref="B12:E12"/>
  </mergeCells>
  <printOptions horizontalCentered="1"/>
  <pageMargins left="0.7083333333333334" right="0.7083333333333334" top="0.9840277777777777" bottom="0.7083333333333334" header="0.5118055555555555" footer="0.511805555555555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3.375" style="0" customWidth="1"/>
    <col min="2" max="2" width="6.00390625" style="0" customWidth="1"/>
    <col min="3" max="3" width="8.75390625" style="0" customWidth="1"/>
    <col min="4" max="4" width="6.625" style="0" customWidth="1"/>
    <col min="5" max="5" width="40.625" style="0" customWidth="1"/>
    <col min="6" max="6" width="13.125" style="0" customWidth="1"/>
    <col min="7" max="7" width="13.875" style="0" customWidth="1"/>
    <col min="8" max="8" width="13.25390625" style="0" customWidth="1"/>
  </cols>
  <sheetData>
    <row r="1" ht="12.75">
      <c r="H1" s="4" t="s">
        <v>331</v>
      </c>
    </row>
    <row r="2" ht="12.75">
      <c r="H2" s="4" t="s">
        <v>137</v>
      </c>
    </row>
    <row r="3" ht="12.75">
      <c r="H3" s="4" t="s">
        <v>138</v>
      </c>
    </row>
    <row r="4" spans="1:6" ht="58.5" customHeight="1">
      <c r="A4" s="461" t="s">
        <v>283</v>
      </c>
      <c r="B4" s="461"/>
      <c r="C4" s="461"/>
      <c r="D4" s="461"/>
      <c r="E4" s="461"/>
      <c r="F4" s="461"/>
    </row>
    <row r="5" spans="5:8" ht="19.5" customHeight="1">
      <c r="E5" s="1"/>
      <c r="H5" s="19" t="s">
        <v>1</v>
      </c>
    </row>
    <row r="6" spans="1:8" ht="18.75" customHeight="1">
      <c r="A6" s="462" t="s">
        <v>2</v>
      </c>
      <c r="B6" s="462" t="s">
        <v>3</v>
      </c>
      <c r="C6" s="462" t="s">
        <v>56</v>
      </c>
      <c r="D6" s="462" t="s">
        <v>5</v>
      </c>
      <c r="E6" s="462" t="s">
        <v>139</v>
      </c>
      <c r="F6" s="462" t="s">
        <v>140</v>
      </c>
      <c r="G6" s="462"/>
      <c r="H6" s="462"/>
    </row>
    <row r="7" spans="1:8" ht="18.75" customHeight="1">
      <c r="A7" s="462"/>
      <c r="B7" s="462"/>
      <c r="C7" s="462"/>
      <c r="D7" s="462"/>
      <c r="E7" s="462"/>
      <c r="F7" s="21" t="s">
        <v>141</v>
      </c>
      <c r="G7" s="21" t="s">
        <v>142</v>
      </c>
      <c r="H7" s="21" t="s">
        <v>143</v>
      </c>
    </row>
    <row r="8" spans="1:8" s="23" customFormat="1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</row>
    <row r="9" spans="1:8" ht="17.25" customHeight="1">
      <c r="A9" s="458" t="s">
        <v>144</v>
      </c>
      <c r="B9" s="458"/>
      <c r="C9" s="458"/>
      <c r="D9" s="458"/>
      <c r="E9" s="458"/>
      <c r="F9" s="458"/>
      <c r="G9" s="458"/>
      <c r="H9" s="458"/>
    </row>
    <row r="10" spans="1:8" ht="19.5" customHeight="1">
      <c r="A10" s="24">
        <v>1</v>
      </c>
      <c r="B10" s="24">
        <v>921</v>
      </c>
      <c r="C10" s="24">
        <v>92109</v>
      </c>
      <c r="D10" s="24">
        <v>2480</v>
      </c>
      <c r="E10" s="24" t="s">
        <v>145</v>
      </c>
      <c r="F10" s="25"/>
      <c r="G10" s="125">
        <v>480000</v>
      </c>
      <c r="H10" s="25"/>
    </row>
    <row r="11" spans="1:8" ht="19.5" customHeight="1">
      <c r="A11" s="24">
        <v>2</v>
      </c>
      <c r="B11" s="24">
        <v>921</v>
      </c>
      <c r="C11" s="24">
        <v>92116</v>
      </c>
      <c r="D11" s="24">
        <v>2480</v>
      </c>
      <c r="E11" s="24" t="s">
        <v>146</v>
      </c>
      <c r="F11" s="25"/>
      <c r="G11" s="125">
        <v>360000</v>
      </c>
      <c r="H11" s="25"/>
    </row>
    <row r="12" spans="1:8" ht="19.5" customHeight="1">
      <c r="A12" s="459" t="s">
        <v>147</v>
      </c>
      <c r="B12" s="459"/>
      <c r="C12" s="459"/>
      <c r="D12" s="459"/>
      <c r="E12" s="459"/>
      <c r="F12" s="459"/>
      <c r="G12" s="459"/>
      <c r="H12" s="459"/>
    </row>
    <row r="13" spans="1:8" ht="24.75" customHeight="1">
      <c r="A13" s="24">
        <v>3</v>
      </c>
      <c r="B13" s="24">
        <v>801</v>
      </c>
      <c r="C13" s="24">
        <v>80106</v>
      </c>
      <c r="D13" s="26">
        <v>2540</v>
      </c>
      <c r="E13" s="27" t="s">
        <v>148</v>
      </c>
      <c r="F13" s="25"/>
      <c r="G13" s="125">
        <v>20000</v>
      </c>
      <c r="H13" s="28"/>
    </row>
    <row r="14" spans="1:8" ht="24.75" customHeight="1">
      <c r="A14" s="24">
        <v>4</v>
      </c>
      <c r="B14" s="29">
        <v>801</v>
      </c>
      <c r="C14" s="29">
        <v>80104</v>
      </c>
      <c r="D14" s="26">
        <v>2540</v>
      </c>
      <c r="E14" s="27" t="s">
        <v>149</v>
      </c>
      <c r="F14" s="30"/>
      <c r="G14" s="126">
        <v>187000</v>
      </c>
      <c r="H14" s="28"/>
    </row>
    <row r="15" spans="1:8" ht="24.75" customHeight="1">
      <c r="A15" s="24">
        <v>5</v>
      </c>
      <c r="B15" s="29">
        <v>801</v>
      </c>
      <c r="C15" s="29">
        <v>80195</v>
      </c>
      <c r="D15" s="26">
        <v>2360</v>
      </c>
      <c r="E15" s="27" t="s">
        <v>245</v>
      </c>
      <c r="F15" s="30"/>
      <c r="G15" s="30"/>
      <c r="H15" s="28">
        <v>22000</v>
      </c>
    </row>
    <row r="16" spans="1:8" ht="24.75" customHeight="1">
      <c r="A16" s="24"/>
      <c r="B16" s="29">
        <v>855</v>
      </c>
      <c r="C16" s="29">
        <v>85516</v>
      </c>
      <c r="D16" s="26">
        <v>2360</v>
      </c>
      <c r="E16" s="27" t="s">
        <v>284</v>
      </c>
      <c r="F16" s="30"/>
      <c r="G16" s="30"/>
      <c r="H16" s="28">
        <v>70000</v>
      </c>
    </row>
    <row r="17" spans="1:8" ht="24.75" customHeight="1" hidden="1">
      <c r="A17" s="24"/>
      <c r="B17" s="29"/>
      <c r="C17" s="29"/>
      <c r="D17" s="26"/>
      <c r="E17" s="27"/>
      <c r="F17" s="30"/>
      <c r="G17" s="30"/>
      <c r="H17" s="28"/>
    </row>
    <row r="18" spans="1:8" ht="26.25" customHeight="1">
      <c r="A18" s="24">
        <v>6</v>
      </c>
      <c r="B18" s="29">
        <v>921</v>
      </c>
      <c r="C18" s="29">
        <v>92105</v>
      </c>
      <c r="D18" s="26">
        <v>2360</v>
      </c>
      <c r="E18" s="27" t="s">
        <v>174</v>
      </c>
      <c r="F18" s="30"/>
      <c r="G18" s="30"/>
      <c r="H18" s="28">
        <v>85000</v>
      </c>
    </row>
    <row r="19" spans="1:8" ht="26.25" customHeight="1">
      <c r="A19" s="24">
        <v>7</v>
      </c>
      <c r="B19" s="29">
        <v>926</v>
      </c>
      <c r="C19" s="29">
        <v>92195</v>
      </c>
      <c r="D19" s="26">
        <v>2360</v>
      </c>
      <c r="E19" s="27" t="s">
        <v>150</v>
      </c>
      <c r="F19" s="30"/>
      <c r="G19" s="30"/>
      <c r="H19" s="28">
        <v>34000</v>
      </c>
    </row>
    <row r="20" spans="1:8" ht="25.5">
      <c r="A20" s="24">
        <v>8</v>
      </c>
      <c r="B20" s="29">
        <v>921</v>
      </c>
      <c r="C20" s="29">
        <v>92195</v>
      </c>
      <c r="D20" s="26">
        <v>2360</v>
      </c>
      <c r="E20" s="27" t="s">
        <v>196</v>
      </c>
      <c r="F20" s="30"/>
      <c r="G20" s="30"/>
      <c r="H20" s="28">
        <v>20000</v>
      </c>
    </row>
    <row r="21" spans="1:8" ht="25.5">
      <c r="A21" s="29">
        <v>9</v>
      </c>
      <c r="B21" s="29">
        <v>926</v>
      </c>
      <c r="C21" s="29">
        <v>92605</v>
      </c>
      <c r="D21" s="26">
        <v>2360</v>
      </c>
      <c r="E21" s="27" t="s">
        <v>197</v>
      </c>
      <c r="F21" s="30"/>
      <c r="G21" s="30"/>
      <c r="H21" s="28">
        <v>56800</v>
      </c>
    </row>
    <row r="22" spans="1:8" ht="21" customHeight="1">
      <c r="A22" s="131">
        <v>10</v>
      </c>
      <c r="B22" s="131">
        <v>926</v>
      </c>
      <c r="C22" s="131">
        <v>92605</v>
      </c>
      <c r="D22" s="131">
        <v>2820</v>
      </c>
      <c r="E22" s="138" t="s">
        <v>184</v>
      </c>
      <c r="F22" s="131"/>
      <c r="G22" s="131"/>
      <c r="H22" s="136">
        <v>142090</v>
      </c>
    </row>
    <row r="24" spans="1:8" ht="12.75">
      <c r="A24" s="460" t="s">
        <v>23</v>
      </c>
      <c r="B24" s="460"/>
      <c r="C24" s="460"/>
      <c r="D24" s="460"/>
      <c r="E24" s="460"/>
      <c r="F24" s="31"/>
      <c r="G24" s="127">
        <f>(G10+G11+G13+G14)</f>
        <v>1047000</v>
      </c>
      <c r="H24" s="31">
        <f>SUM(H15:H22)</f>
        <v>429890</v>
      </c>
    </row>
    <row r="27" ht="12.75">
      <c r="F27" t="s">
        <v>161</v>
      </c>
    </row>
    <row r="29" ht="12.75">
      <c r="F29" t="s">
        <v>189</v>
      </c>
    </row>
  </sheetData>
  <sheetProtection selectLockedCells="1" selectUnlockedCells="1"/>
  <mergeCells count="10">
    <mergeCell ref="A9:H9"/>
    <mergeCell ref="A12:H12"/>
    <mergeCell ref="A24:E24"/>
    <mergeCell ref="A4:F4"/>
    <mergeCell ref="A6:A7"/>
    <mergeCell ref="B6:B7"/>
    <mergeCell ref="C6:C7"/>
    <mergeCell ref="D6:D7"/>
    <mergeCell ref="E6:E7"/>
    <mergeCell ref="F6:H6"/>
  </mergeCells>
  <printOptions horizontalCentered="1"/>
  <pageMargins left="0.7083333333333334" right="0.7083333333333334" top="0.9840277777777777" bottom="0.7083333333333334" header="0.5118055555555555" footer="0.5118055555555555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6.875" style="0" customWidth="1"/>
    <col min="2" max="2" width="71.125" style="0" customWidth="1"/>
    <col min="3" max="3" width="26.75390625" style="0" customWidth="1"/>
    <col min="4" max="4" width="28.375" style="0" customWidth="1"/>
  </cols>
  <sheetData>
    <row r="1" ht="12.75">
      <c r="D1" s="18" t="s">
        <v>328</v>
      </c>
    </row>
    <row r="2" ht="12.75">
      <c r="D2" s="4" t="s">
        <v>151</v>
      </c>
    </row>
    <row r="3" ht="12.75">
      <c r="D3" s="4" t="s">
        <v>152</v>
      </c>
    </row>
    <row r="4" spans="1:4" ht="16.5" customHeight="1">
      <c r="A4" s="463" t="s">
        <v>298</v>
      </c>
      <c r="B4" s="463"/>
      <c r="C4" s="463"/>
      <c r="D4" s="463"/>
    </row>
    <row r="5" spans="1:4" ht="28.5" customHeight="1">
      <c r="A5" s="463"/>
      <c r="B5" s="463"/>
      <c r="C5" s="463"/>
      <c r="D5" s="463"/>
    </row>
    <row r="6" spans="1:4" ht="13.5" customHeight="1">
      <c r="A6" s="32"/>
      <c r="B6" s="32"/>
      <c r="C6" s="32"/>
      <c r="D6" s="32"/>
    </row>
    <row r="7" spans="1:4" ht="15" customHeight="1">
      <c r="A7" s="1"/>
      <c r="B7" s="1"/>
      <c r="C7" s="1"/>
      <c r="D7" s="2" t="s">
        <v>1</v>
      </c>
    </row>
    <row r="8" spans="1:4" ht="15" customHeight="1">
      <c r="A8" s="462" t="s">
        <v>2</v>
      </c>
      <c r="B8" s="462" t="s">
        <v>153</v>
      </c>
      <c r="C8" s="464" t="s">
        <v>154</v>
      </c>
      <c r="D8" s="464" t="s">
        <v>155</v>
      </c>
    </row>
    <row r="9" spans="1:4" ht="15" customHeight="1">
      <c r="A9" s="462"/>
      <c r="B9" s="462"/>
      <c r="C9" s="464"/>
      <c r="D9" s="464"/>
    </row>
    <row r="10" spans="1:4" ht="15" customHeight="1">
      <c r="A10" s="462"/>
      <c r="B10" s="462"/>
      <c r="C10" s="464"/>
      <c r="D10" s="464"/>
    </row>
    <row r="11" spans="1:4" ht="20.25" customHeight="1">
      <c r="A11" s="462"/>
      <c r="B11" s="462"/>
      <c r="C11" s="464"/>
      <c r="D11" s="464"/>
    </row>
    <row r="12" spans="1:4" ht="14.25" customHeight="1">
      <c r="A12" s="22">
        <v>1</v>
      </c>
      <c r="B12" s="22" t="s">
        <v>170</v>
      </c>
      <c r="C12" s="22">
        <v>3</v>
      </c>
      <c r="D12" s="22">
        <v>4</v>
      </c>
    </row>
    <row r="13" spans="1:4" ht="21.75" customHeight="1">
      <c r="A13" s="33" t="s">
        <v>73</v>
      </c>
      <c r="B13" s="34" t="s">
        <v>156</v>
      </c>
      <c r="C13" s="35">
        <f>C14</f>
        <v>396335</v>
      </c>
      <c r="D13" s="35">
        <f>D14</f>
        <v>396335</v>
      </c>
    </row>
    <row r="14" spans="1:4" ht="21.75" customHeight="1">
      <c r="A14" s="36"/>
      <c r="B14" s="37" t="s">
        <v>157</v>
      </c>
      <c r="C14" s="38">
        <v>396335</v>
      </c>
      <c r="D14" s="38">
        <v>396335</v>
      </c>
    </row>
    <row r="15" spans="1:4" ht="21.75" customHeight="1">
      <c r="A15" s="36"/>
      <c r="B15" s="37" t="s">
        <v>158</v>
      </c>
      <c r="C15" s="38"/>
      <c r="D15" s="38"/>
    </row>
    <row r="16" spans="1:4" ht="21.75" customHeight="1">
      <c r="A16" s="33" t="s">
        <v>159</v>
      </c>
      <c r="B16" s="34" t="s">
        <v>183</v>
      </c>
      <c r="C16" s="35">
        <v>43820</v>
      </c>
      <c r="D16" s="35">
        <v>43820</v>
      </c>
    </row>
    <row r="17" spans="1:4" ht="21.75" customHeight="1">
      <c r="A17" s="36"/>
      <c r="B17" s="37" t="s">
        <v>157</v>
      </c>
      <c r="C17" s="38">
        <v>43820</v>
      </c>
      <c r="D17" s="38">
        <v>43820</v>
      </c>
    </row>
    <row r="18" spans="1:4" ht="21.75" customHeight="1">
      <c r="A18" s="36"/>
      <c r="B18" s="37" t="s">
        <v>158</v>
      </c>
      <c r="C18" s="38"/>
      <c r="D18" s="38"/>
    </row>
    <row r="19" spans="1:4" ht="21.75" customHeight="1" hidden="1">
      <c r="A19" s="33" t="s">
        <v>160</v>
      </c>
      <c r="B19" s="34"/>
      <c r="C19" s="35"/>
      <c r="D19" s="35"/>
    </row>
    <row r="20" spans="1:4" ht="21.75" customHeight="1" hidden="1">
      <c r="A20" s="36"/>
      <c r="B20" s="37"/>
      <c r="C20" s="38"/>
      <c r="D20" s="38"/>
    </row>
    <row r="21" spans="1:4" ht="21.75" customHeight="1" hidden="1">
      <c r="A21" s="36"/>
      <c r="B21" s="37"/>
      <c r="C21" s="38"/>
      <c r="D21" s="38"/>
    </row>
    <row r="22" spans="1:4" s="20" customFormat="1" ht="21.75" customHeight="1">
      <c r="A22" s="460" t="s">
        <v>23</v>
      </c>
      <c r="B22" s="460"/>
      <c r="C22" s="31">
        <f>C13+C16</f>
        <v>440155</v>
      </c>
      <c r="D22" s="31">
        <f>D13+D16</f>
        <v>440155</v>
      </c>
    </row>
    <row r="23" ht="12.75">
      <c r="A23" s="39"/>
    </row>
    <row r="24" ht="12.75">
      <c r="A24" s="39"/>
    </row>
    <row r="25" ht="12.75">
      <c r="C25" t="s">
        <v>161</v>
      </c>
    </row>
    <row r="27" ht="12.75">
      <c r="C27" t="s">
        <v>189</v>
      </c>
    </row>
  </sheetData>
  <sheetProtection selectLockedCells="1" selectUnlockedCells="1"/>
  <mergeCells count="6">
    <mergeCell ref="A22:B22"/>
    <mergeCell ref="A4:D5"/>
    <mergeCell ref="A8:A11"/>
    <mergeCell ref="B8:B11"/>
    <mergeCell ref="C8:C11"/>
    <mergeCell ref="D8:D11"/>
  </mergeCells>
  <printOptions horizontalCentered="1"/>
  <pageMargins left="0.7083333333333334" right="0.7083333333333334" top="0.9840277777777777" bottom="0.7083333333333334" header="0.5118055555555555" footer="0.511805555555555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zoomScalePageLayoutView="0" workbookViewId="0" topLeftCell="A1">
      <selection activeCell="O14" sqref="O14"/>
    </sheetView>
  </sheetViews>
  <sheetFormatPr defaultColWidth="9.00390625" defaultRowHeight="12.75"/>
  <cols>
    <col min="2" max="2" width="7.625" style="0" customWidth="1"/>
    <col min="4" max="4" width="6.875" style="0" customWidth="1"/>
    <col min="5" max="5" width="41.375" style="0" customWidth="1"/>
    <col min="6" max="6" width="16.625" style="0" customWidth="1"/>
    <col min="7" max="7" width="16.875" style="0" customWidth="1"/>
    <col min="8" max="8" width="16.625" style="0" customWidth="1"/>
    <col min="9" max="9" width="16.875" style="0" customWidth="1"/>
    <col min="10" max="10" width="15.625" style="0" customWidth="1"/>
    <col min="11" max="11" width="15.25390625" style="0" customWidth="1"/>
    <col min="12" max="12" width="16.375" style="0" customWidth="1"/>
  </cols>
  <sheetData>
    <row r="2" ht="12.75">
      <c r="F2" t="s">
        <v>332</v>
      </c>
    </row>
    <row r="3" ht="12.75">
      <c r="F3" s="258" t="s">
        <v>297</v>
      </c>
    </row>
    <row r="4" ht="12.75">
      <c r="F4" s="258"/>
    </row>
    <row r="6" spans="2:8" ht="15.75">
      <c r="B6" s="259" t="s">
        <v>285</v>
      </c>
      <c r="C6" s="259"/>
      <c r="D6" s="259"/>
      <c r="E6" s="259"/>
      <c r="F6" s="259"/>
      <c r="G6" s="259"/>
      <c r="H6" s="259"/>
    </row>
    <row r="7" spans="2:5" ht="12.75">
      <c r="B7" s="260" t="s">
        <v>321</v>
      </c>
      <c r="C7" s="260"/>
      <c r="D7" s="260"/>
      <c r="E7" s="260"/>
    </row>
    <row r="8" spans="2:11" ht="14.25">
      <c r="B8" s="465" t="s">
        <v>3</v>
      </c>
      <c r="C8" s="465" t="s">
        <v>56</v>
      </c>
      <c r="D8" s="465" t="s">
        <v>286</v>
      </c>
      <c r="E8" s="465" t="s">
        <v>66</v>
      </c>
      <c r="F8" s="275" t="s">
        <v>287</v>
      </c>
      <c r="G8" s="276" t="s">
        <v>288</v>
      </c>
      <c r="H8" s="261" t="s">
        <v>287</v>
      </c>
      <c r="I8" s="261" t="s">
        <v>288</v>
      </c>
      <c r="J8" s="261" t="s">
        <v>287</v>
      </c>
      <c r="K8" s="360" t="s">
        <v>288</v>
      </c>
    </row>
    <row r="9" spans="2:11" ht="14.25">
      <c r="B9" s="466"/>
      <c r="C9" s="466"/>
      <c r="D9" s="466"/>
      <c r="E9" s="466"/>
      <c r="F9" s="261">
        <v>2023</v>
      </c>
      <c r="G9" s="262">
        <v>2023</v>
      </c>
      <c r="H9" s="261">
        <v>2024</v>
      </c>
      <c r="I9" s="261">
        <v>2024</v>
      </c>
      <c r="J9" s="261">
        <v>2025</v>
      </c>
      <c r="K9" s="360">
        <v>2025</v>
      </c>
    </row>
    <row r="10" spans="2:11" ht="41.25" customHeight="1">
      <c r="B10" s="282" t="s">
        <v>222</v>
      </c>
      <c r="C10" s="282" t="s">
        <v>269</v>
      </c>
      <c r="D10" s="283">
        <v>6370</v>
      </c>
      <c r="E10" s="264" t="s">
        <v>289</v>
      </c>
      <c r="F10" s="278">
        <v>0</v>
      </c>
      <c r="G10" s="277"/>
      <c r="H10" s="278">
        <v>612500</v>
      </c>
      <c r="I10" s="339"/>
      <c r="J10" s="278">
        <v>612500</v>
      </c>
      <c r="K10" s="340"/>
    </row>
    <row r="11" spans="2:11" ht="38.25" customHeight="1">
      <c r="B11" s="263">
        <v>600</v>
      </c>
      <c r="C11" s="263">
        <v>60016</v>
      </c>
      <c r="D11" s="263">
        <v>6370</v>
      </c>
      <c r="E11" s="264" t="s">
        <v>289</v>
      </c>
      <c r="F11" s="265">
        <v>1151500</v>
      </c>
      <c r="G11" s="266">
        <v>0</v>
      </c>
      <c r="H11" s="265">
        <v>1151500</v>
      </c>
      <c r="I11" s="265">
        <v>0</v>
      </c>
      <c r="J11" s="265"/>
      <c r="K11" s="340"/>
    </row>
    <row r="12" spans="2:11" ht="38.25" customHeight="1">
      <c r="B12" s="263">
        <v>700</v>
      </c>
      <c r="C12" s="263">
        <v>70005</v>
      </c>
      <c r="D12" s="263">
        <v>6370</v>
      </c>
      <c r="E12" s="264" t="s">
        <v>289</v>
      </c>
      <c r="F12" s="265">
        <v>0</v>
      </c>
      <c r="G12" s="266">
        <v>0</v>
      </c>
      <c r="H12" s="265">
        <v>2346000</v>
      </c>
      <c r="I12" s="265">
        <v>0</v>
      </c>
      <c r="J12" s="265"/>
      <c r="K12" s="340"/>
    </row>
    <row r="13" spans="2:11" ht="44.25" customHeight="1">
      <c r="B13" s="272">
        <v>900</v>
      </c>
      <c r="C13" s="272">
        <v>90095</v>
      </c>
      <c r="D13" s="272">
        <v>6370</v>
      </c>
      <c r="E13" s="264" t="s">
        <v>289</v>
      </c>
      <c r="F13" s="279">
        <v>0</v>
      </c>
      <c r="G13" s="280"/>
      <c r="H13" s="265">
        <v>4009500</v>
      </c>
      <c r="I13" s="265"/>
      <c r="J13" s="265">
        <v>4009500</v>
      </c>
      <c r="K13" s="340"/>
    </row>
    <row r="14" spans="2:11" ht="37.5" customHeight="1">
      <c r="B14" s="263">
        <v>900</v>
      </c>
      <c r="C14" s="263">
        <v>90095</v>
      </c>
      <c r="D14" s="263">
        <v>6370</v>
      </c>
      <c r="E14" s="264" t="s">
        <v>289</v>
      </c>
      <c r="F14" s="265">
        <v>9900000</v>
      </c>
      <c r="G14" s="265">
        <v>0</v>
      </c>
      <c r="H14" s="265">
        <v>0</v>
      </c>
      <c r="I14" s="265">
        <v>0</v>
      </c>
      <c r="J14" s="265"/>
      <c r="K14" s="340"/>
    </row>
    <row r="15" spans="2:11" ht="37.5" customHeight="1" thickBot="1">
      <c r="B15" s="371">
        <v>710</v>
      </c>
      <c r="C15" s="371">
        <v>71035</v>
      </c>
      <c r="D15" s="371">
        <v>6370</v>
      </c>
      <c r="E15" s="264" t="s">
        <v>289</v>
      </c>
      <c r="F15" s="372"/>
      <c r="G15" s="373"/>
      <c r="H15" s="372">
        <v>392000</v>
      </c>
      <c r="I15" s="372"/>
      <c r="J15" s="372"/>
      <c r="K15" s="374"/>
    </row>
    <row r="16" spans="2:11" ht="56.25" customHeight="1">
      <c r="B16" s="370" t="s">
        <v>222</v>
      </c>
      <c r="C16" s="370" t="s">
        <v>269</v>
      </c>
      <c r="D16" s="370" t="s">
        <v>293</v>
      </c>
      <c r="E16" s="363" t="s">
        <v>294</v>
      </c>
      <c r="F16" s="364"/>
      <c r="G16" s="365">
        <v>0</v>
      </c>
      <c r="H16" s="364">
        <v>0</v>
      </c>
      <c r="I16" s="364">
        <v>612500</v>
      </c>
      <c r="J16" s="364"/>
      <c r="K16" s="366">
        <v>612500</v>
      </c>
    </row>
    <row r="17" spans="2:11" ht="49.5" customHeight="1">
      <c r="B17" s="267">
        <v>600</v>
      </c>
      <c r="C17" s="267">
        <v>60016</v>
      </c>
      <c r="D17" s="267">
        <v>6370</v>
      </c>
      <c r="E17" s="268" t="s">
        <v>290</v>
      </c>
      <c r="F17" s="267"/>
      <c r="G17" s="269">
        <v>1151500</v>
      </c>
      <c r="H17" s="263"/>
      <c r="I17" s="340">
        <v>1151500</v>
      </c>
      <c r="J17" s="340"/>
      <c r="K17" s="340"/>
    </row>
    <row r="18" spans="2:11" ht="51" customHeight="1">
      <c r="B18" s="263">
        <v>700</v>
      </c>
      <c r="C18" s="263">
        <v>70005</v>
      </c>
      <c r="D18" s="263">
        <v>6370</v>
      </c>
      <c r="E18" s="270" t="s">
        <v>291</v>
      </c>
      <c r="F18" s="263"/>
      <c r="G18" s="271">
        <v>0</v>
      </c>
      <c r="H18" s="340">
        <v>0</v>
      </c>
      <c r="I18" s="340">
        <v>2346000</v>
      </c>
      <c r="J18" s="340"/>
      <c r="K18" s="340"/>
    </row>
    <row r="19" spans="2:11" ht="51" customHeight="1">
      <c r="B19" s="272">
        <v>900</v>
      </c>
      <c r="C19" s="272">
        <v>90095</v>
      </c>
      <c r="D19" s="272">
        <v>6370</v>
      </c>
      <c r="E19" s="270" t="s">
        <v>295</v>
      </c>
      <c r="F19" s="272"/>
      <c r="G19" s="273">
        <v>0</v>
      </c>
      <c r="H19" s="263"/>
      <c r="I19" s="340">
        <v>4009500</v>
      </c>
      <c r="J19" s="340"/>
      <c r="K19" s="340">
        <v>4009500</v>
      </c>
    </row>
    <row r="20" spans="2:11" ht="51" customHeight="1">
      <c r="B20" s="272">
        <v>900</v>
      </c>
      <c r="C20" s="272">
        <v>90095</v>
      </c>
      <c r="D20" s="272">
        <v>6370</v>
      </c>
      <c r="E20" s="270" t="s">
        <v>292</v>
      </c>
      <c r="F20" s="272"/>
      <c r="G20" s="273">
        <v>9900000</v>
      </c>
      <c r="H20" s="272"/>
      <c r="I20" s="369"/>
      <c r="J20" s="369"/>
      <c r="K20" s="369"/>
    </row>
    <row r="21" spans="2:11" ht="49.5" customHeight="1">
      <c r="B21" s="375">
        <v>710</v>
      </c>
      <c r="C21" s="375">
        <v>71035</v>
      </c>
      <c r="D21" s="375">
        <v>6370</v>
      </c>
      <c r="E21" s="270" t="s">
        <v>327</v>
      </c>
      <c r="F21" s="131"/>
      <c r="G21" s="131"/>
      <c r="H21" s="263"/>
      <c r="I21" s="340">
        <v>392000</v>
      </c>
      <c r="J21" s="340"/>
      <c r="K21" s="340"/>
    </row>
    <row r="22" spans="2:12" ht="21" customHeight="1">
      <c r="B22" s="274"/>
      <c r="C22" s="274"/>
      <c r="D22" s="274"/>
      <c r="E22" s="274"/>
      <c r="F22" s="281">
        <f>SUM(F10:F14)</f>
        <v>11051500</v>
      </c>
      <c r="G22" s="281">
        <f>SUM(G14:G20)</f>
        <v>11051500</v>
      </c>
      <c r="H22" s="281">
        <f>SUM(H10:H15)</f>
        <v>8511500</v>
      </c>
      <c r="I22" s="281">
        <f>SUM(I14:I21)</f>
        <v>8511500</v>
      </c>
      <c r="J22" s="281">
        <f>SUM(J10:J14)</f>
        <v>4622000</v>
      </c>
      <c r="K22" s="281">
        <f>SUM(K14:K21)</f>
        <v>4622000</v>
      </c>
      <c r="L22" s="377">
        <f>(F22+H22+J22)</f>
        <v>24185000</v>
      </c>
    </row>
    <row r="25" ht="12.75">
      <c r="E25" t="s">
        <v>296</v>
      </c>
    </row>
    <row r="27" ht="12.75">
      <c r="E27" t="s">
        <v>189</v>
      </c>
    </row>
  </sheetData>
  <sheetProtection/>
  <mergeCells count="4">
    <mergeCell ref="B8:B9"/>
    <mergeCell ref="C8:C9"/>
    <mergeCell ref="D8:D9"/>
    <mergeCell ref="E8:E9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</dc:creator>
  <cp:keywords/>
  <dc:description/>
  <cp:lastModifiedBy>Elżbieta Sosnowska</cp:lastModifiedBy>
  <cp:lastPrinted>2023-10-18T09:55:46Z</cp:lastPrinted>
  <dcterms:created xsi:type="dcterms:W3CDTF">2016-09-01T07:11:57Z</dcterms:created>
  <dcterms:modified xsi:type="dcterms:W3CDTF">2023-11-21T10:07:14Z</dcterms:modified>
  <cp:category/>
  <cp:version/>
  <cp:contentType/>
  <cp:contentStatus/>
</cp:coreProperties>
</file>